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SO studny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studny 01 Pol'!$1:$7</definedName>
    <definedName name="oadresa">Stavba!$D$6</definedName>
    <definedName name="Objednatel" localSheetId="1">Stavba!$D$5</definedName>
    <definedName name="Objekt" localSheetId="1">Stavba!$B$38</definedName>
    <definedName name="_xlnm.Print_Area" localSheetId="3">'SO studny 01 Pol'!$A$1:$X$114</definedName>
    <definedName name="_xlnm.Print_Area" localSheetId="1">Stavba!$A$1:$J$129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8" i="1"/>
  <c r="I127"/>
  <c r="I126"/>
  <c r="I125"/>
  <c r="I124"/>
  <c r="G42"/>
  <c r="F42"/>
  <c r="G41"/>
  <c r="F41"/>
  <c r="G39"/>
  <c r="G43" s="1"/>
  <c r="G25" s="1"/>
  <c r="A25" s="1"/>
  <c r="F39"/>
  <c r="G113" i="12"/>
  <c r="BA105"/>
  <c r="BA103"/>
  <c r="BA94"/>
  <c r="BA92"/>
  <c r="BA81"/>
  <c r="BA79"/>
  <c r="BA55"/>
  <c r="BA47"/>
  <c r="BA28"/>
  <c r="BA26"/>
  <c r="BA24"/>
  <c r="BA22"/>
  <c r="BA14"/>
  <c r="BA10"/>
  <c r="G9"/>
  <c r="I9"/>
  <c r="I8" s="1"/>
  <c r="K9"/>
  <c r="M9"/>
  <c r="O9"/>
  <c r="Q9"/>
  <c r="Q8" s="1"/>
  <c r="V9"/>
  <c r="G13"/>
  <c r="M13" s="1"/>
  <c r="I13"/>
  <c r="K13"/>
  <c r="K8" s="1"/>
  <c r="O13"/>
  <c r="O8" s="1"/>
  <c r="Q13"/>
  <c r="V13"/>
  <c r="V8" s="1"/>
  <c r="G21"/>
  <c r="I21"/>
  <c r="K21"/>
  <c r="M21"/>
  <c r="O21"/>
  <c r="Q21"/>
  <c r="V21"/>
  <c r="G23"/>
  <c r="M23" s="1"/>
  <c r="I23"/>
  <c r="K23"/>
  <c r="O23"/>
  <c r="Q23"/>
  <c r="V23"/>
  <c r="G25"/>
  <c r="I25"/>
  <c r="K25"/>
  <c r="M25"/>
  <c r="O25"/>
  <c r="Q25"/>
  <c r="V25"/>
  <c r="G27"/>
  <c r="M27" s="1"/>
  <c r="I27"/>
  <c r="K27"/>
  <c r="O27"/>
  <c r="Q27"/>
  <c r="V27"/>
  <c r="G30"/>
  <c r="I30"/>
  <c r="K30"/>
  <c r="M30"/>
  <c r="O30"/>
  <c r="Q30"/>
  <c r="V30"/>
  <c r="G36"/>
  <c r="M36" s="1"/>
  <c r="I36"/>
  <c r="K36"/>
  <c r="O36"/>
  <c r="Q36"/>
  <c r="V36"/>
  <c r="G46"/>
  <c r="I46"/>
  <c r="K46"/>
  <c r="M46"/>
  <c r="O46"/>
  <c r="Q46"/>
  <c r="V46"/>
  <c r="G50"/>
  <c r="M50" s="1"/>
  <c r="I50"/>
  <c r="K50"/>
  <c r="O50"/>
  <c r="Q50"/>
  <c r="V50"/>
  <c r="G54"/>
  <c r="I54"/>
  <c r="K54"/>
  <c r="M54"/>
  <c r="O54"/>
  <c r="Q54"/>
  <c r="V54"/>
  <c r="G56"/>
  <c r="M56" s="1"/>
  <c r="I56"/>
  <c r="K56"/>
  <c r="O56"/>
  <c r="Q56"/>
  <c r="V56"/>
  <c r="G58"/>
  <c r="I58"/>
  <c r="K58"/>
  <c r="M58"/>
  <c r="O58"/>
  <c r="Q58"/>
  <c r="V58"/>
  <c r="G59"/>
  <c r="M59" s="1"/>
  <c r="I59"/>
  <c r="K59"/>
  <c r="O59"/>
  <c r="Q59"/>
  <c r="V59"/>
  <c r="G60"/>
  <c r="I60"/>
  <c r="K60"/>
  <c r="M60"/>
  <c r="O60"/>
  <c r="Q60"/>
  <c r="V60"/>
  <c r="G61"/>
  <c r="M61" s="1"/>
  <c r="I61"/>
  <c r="K61"/>
  <c r="O61"/>
  <c r="Q61"/>
  <c r="V61"/>
  <c r="G63"/>
  <c r="I63"/>
  <c r="K63"/>
  <c r="M63"/>
  <c r="O63"/>
  <c r="Q63"/>
  <c r="V63"/>
  <c r="G65"/>
  <c r="K65"/>
  <c r="O65"/>
  <c r="V65"/>
  <c r="G66"/>
  <c r="I66"/>
  <c r="I65" s="1"/>
  <c r="K66"/>
  <c r="M66"/>
  <c r="M65" s="1"/>
  <c r="O66"/>
  <c r="Q66"/>
  <c r="Q65" s="1"/>
  <c r="V66"/>
  <c r="G71"/>
  <c r="I71"/>
  <c r="I70" s="1"/>
  <c r="K71"/>
  <c r="M71"/>
  <c r="O71"/>
  <c r="Q71"/>
  <c r="Q70" s="1"/>
  <c r="V71"/>
  <c r="G75"/>
  <c r="M75" s="1"/>
  <c r="I75"/>
  <c r="K75"/>
  <c r="K70" s="1"/>
  <c r="O75"/>
  <c r="O70" s="1"/>
  <c r="Q75"/>
  <c r="V75"/>
  <c r="V70" s="1"/>
  <c r="G78"/>
  <c r="G77" s="1"/>
  <c r="I78"/>
  <c r="K78"/>
  <c r="K77" s="1"/>
  <c r="O78"/>
  <c r="O77" s="1"/>
  <c r="Q78"/>
  <c r="V78"/>
  <c r="V77" s="1"/>
  <c r="G80"/>
  <c r="I80"/>
  <c r="I77" s="1"/>
  <c r="K80"/>
  <c r="M80"/>
  <c r="O80"/>
  <c r="Q80"/>
  <c r="Q77" s="1"/>
  <c r="V80"/>
  <c r="G82"/>
  <c r="M82" s="1"/>
  <c r="I82"/>
  <c r="K82"/>
  <c r="O82"/>
  <c r="Q82"/>
  <c r="V82"/>
  <c r="G83"/>
  <c r="I83"/>
  <c r="K83"/>
  <c r="M83"/>
  <c r="O83"/>
  <c r="Q83"/>
  <c r="V83"/>
  <c r="G84"/>
  <c r="M84" s="1"/>
  <c r="I84"/>
  <c r="K84"/>
  <c r="O84"/>
  <c r="Q84"/>
  <c r="V84"/>
  <c r="G95"/>
  <c r="I95"/>
  <c r="K95"/>
  <c r="M95"/>
  <c r="O95"/>
  <c r="Q95"/>
  <c r="V95"/>
  <c r="G106"/>
  <c r="K106"/>
  <c r="O106"/>
  <c r="V106"/>
  <c r="G107"/>
  <c r="I107"/>
  <c r="I106" s="1"/>
  <c r="K107"/>
  <c r="M107"/>
  <c r="M106" s="1"/>
  <c r="O107"/>
  <c r="Q107"/>
  <c r="Q106" s="1"/>
  <c r="V107"/>
  <c r="AE113"/>
  <c r="AF113"/>
  <c r="I20" i="1"/>
  <c r="I19"/>
  <c r="I18"/>
  <c r="I17"/>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G23" s="1"/>
  <c r="H40"/>
  <c r="H41" l="1"/>
  <c r="I41" s="1"/>
  <c r="I129"/>
  <c r="J128" s="1"/>
  <c r="I16"/>
  <c r="I21" s="1"/>
  <c r="J124"/>
  <c r="J125"/>
  <c r="J126"/>
  <c r="J127"/>
  <c r="H42"/>
  <c r="I42" s="1"/>
  <c r="G26"/>
  <c r="A26"/>
  <c r="H39"/>
  <c r="H43" s="1"/>
  <c r="A23"/>
  <c r="G28"/>
  <c r="M70" i="12"/>
  <c r="M8"/>
  <c r="G70"/>
  <c r="G8"/>
  <c r="M78"/>
  <c r="M77" s="1"/>
  <c r="I39" i="1"/>
  <c r="I43" s="1"/>
  <c r="J42" s="1"/>
  <c r="J28"/>
  <c r="J26"/>
  <c r="G38"/>
  <c r="F38"/>
  <c r="J23"/>
  <c r="J24"/>
  <c r="J25"/>
  <c r="J27"/>
  <c r="E24"/>
  <c r="E26"/>
  <c r="J129" l="1"/>
  <c r="G24"/>
  <c r="A27" s="1"/>
  <c r="A24"/>
  <c r="J41"/>
  <c r="J39"/>
  <c r="J43" s="1"/>
  <c r="A29" l="1"/>
  <c r="G29"/>
  <c r="G27"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<sst xmlns="http://schemas.openxmlformats.org/spreadsheetml/2006/main" count="570" uniqueCount="296">
  <si>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</si>
  <si>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</si>
  <si>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</si>
  <si>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</si>
  <si>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</si>
  <si>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</si>
  <si>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</si>
  <si>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</si>
  <si>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</si>
  <si>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</si>
  <si>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</si>
  <si>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</si>
  <si>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</si>
  <si>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</si>
  <si>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</si>
  <si>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</si>
  <si>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</si>
  <si>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</si>
  <si>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</si>
  <si>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</si>
  <si>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</si>
  <si>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</si>
  <si>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</si>
  <si>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</si>
  <si>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</si>
  <si>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</si>
  <si>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</si>
  <si>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</si>
  <si>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</si>
  <si>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</si>
  <si>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</si>
  <si>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</si>
  <si>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</si>
  <si>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</si>
  <si>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</si>
  <si>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</si>
  <si>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</si>
  <si>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</si>
  <si>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</si>
  <si>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</si>
  <si>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</si>
  <si>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</si>
  <si>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</si>
  <si>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</si>
  <si>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</si>
  <si>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studny</t>
  </si>
  <si>
    <t>Vodovod ze studny</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</si>
  <si>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</si>
  <si>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</si>
  <si>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</si>
  <si>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</si>
  <si>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</si>
  <si>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</si>
  <si>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</si>
  <si>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</si>
  <si>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</si>
  <si>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</si>
  <si>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</si>
  <si>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</si>
  <si>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</si>
  <si>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</si>
  <si>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</si>
  <si>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</si>
  <si>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</si>
  <si>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</si>
  <si>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</si>
  <si>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</si>
  <si>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</si>
  <si>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</si>
  <si>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</si>
  <si>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</si>
  <si>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</si>
  <si>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</si>
  <si>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</si>
  <si>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</si>
  <si>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</si>
  <si>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</si>
  <si>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</si>
  <si>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</si>
  <si>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</si>
  <si>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</si>
  <si>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</si>
  <si>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</si>
  <si>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</si>
  <si>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</si>
  <si>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</si>
  <si>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</si>
  <si>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</si>
  <si>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</si>
  <si>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</si>
  <si>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</si>
  <si>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</si>
  <si>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</si>
  <si>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</si>
  <si>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</si>
  <si>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</si>
  <si>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</si>
  <si>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</si>
  <si>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</si>
  <si>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</si>
  <si>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</si>
  <si>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</si>
  <si>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</si>
  <si>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</si>
  <si>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</si>
  <si>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</si>
  <si>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</si>
  <si>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</si>
  <si>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</si>
  <si>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</si>
  <si>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</si>
  <si>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</si>
  <si>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</si>
  <si>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</si>
  <si>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</si>
  <si>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</si>
  <si>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</si>
  <si>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87</t>
  </si>
  <si>
    <t>Potrubí z trub z plastických hmot</t>
  </si>
  <si>
    <t>89</t>
  </si>
  <si>
    <t>Ostatní konstrukce na trubním vedení</t>
  </si>
  <si>
    <t>99</t>
  </si>
  <si>
    <t>Staveništní přesun hmot</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</si>
  <si>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</si>
  <si>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</si>
  <si>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</si>
  <si>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</si>
  <si>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</si>
  <si>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</si>
  <si>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</si>
  <si>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</si>
  <si>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</si>
  <si>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</si>
  <si>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</si>
  <si>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</si>
  <si>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</si>
  <si>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</si>
  <si>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</si>
  <si>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</si>
  <si>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</si>
  <si>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</si>
  <si>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</si>
  <si>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</si>
  <si>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</si>
  <si>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</si>
  <si>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</si>
  <si>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</si>
  <si>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</si>
  <si>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</si>
  <si>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</si>
  <si>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</si>
  <si>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</si>
  <si>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</si>
  <si>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</si>
  <si>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121101101R00</t>
  </si>
  <si>
    <t>Sejmutí ornice s přemístěním na vzdálenost do 50 m</t>
  </si>
  <si>
    <t>m3</t>
  </si>
  <si>
    <t>800-1</t>
  </si>
  <si>
    <t>RTS 20/ I</t>
  </si>
  <si>
    <t>Práce</t>
  </si>
  <si>
    <t>POL1_</t>
  </si>
  <si>
    <t>nebo lesní půdy, s vodorovným přemístěním na hromady v místě upotřebení nebo na dočasné či trvalé skládky se složením</t>
  </si>
  <si>
    <t>SPI</t>
  </si>
  <si>
    <t>41,00*0,80*0,15</t>
  </si>
  <si>
    <t>VV</t>
  </si>
  <si>
    <t>124,00*0,80*0,15</t>
  </si>
  <si>
    <t>132201212R00</t>
  </si>
  <si>
    <t xml:space="preserve">Hloubení rýh šířky přes 60 do 200 cm do 1000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</si>
  <si>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</si>
  <si>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Začátek provozního součtu</t>
  </si>
  <si>
    <t xml:space="preserve">  41,00*0,80*(1,20+2,08)/2</t>
  </si>
  <si>
    <t xml:space="preserve">  124,00*0,80*(1,20+1,72)/2</t>
  </si>
  <si>
    <t xml:space="preserve">  Mezisoučet</t>
  </si>
  <si>
    <t>Konec provozního součtu</t>
  </si>
  <si>
    <t>198,624*0,50</t>
  </si>
  <si>
    <t>132201219R00</t>
  </si>
  <si>
    <t xml:space="preserve">Hloubení rýh šířky přes 60 do 200 cm příplatek za lepivost, v hornině 3,  </t>
  </si>
  <si>
    <t>132301212R00</t>
  </si>
  <si>
    <t xml:space="preserve">Hloubení rýh šířky přes 60 do 200 cm do 1000 m3, v hornině 4, hloubení strojně </t>
  </si>
  <si>
    <t>132301219R00</t>
  </si>
  <si>
    <t xml:space="preserve">Hloubení rýh šířky přes 60 do 200 cm příplatek za lepivost, v hornině 4,  </t>
  </si>
  <si>
    <t>161101101R00</t>
  </si>
  <si>
    <t>Svislé přemístění výkopku z horniny 1 až 4, při hloubce výkopu přes 1 do 2,5 m</t>
  </si>
  <si>
    <t>bez naložení do dopravní nádoby, ale s vyprázdněním dopravní nádoby na hromadu nebo na dopravní prostředek,</t>
  </si>
  <si>
    <t>162301101R00</t>
  </si>
  <si>
    <t>Vodorovné přemístění výkopku z horniny 1 až 4, na vzdálenost přes 50  do 500 m</t>
  </si>
  <si>
    <t>po suchu, bez naložení výkopku, avšak se složením bez rozhrnutí, zpáteční cesta vozidla.</t>
  </si>
  <si>
    <t xml:space="preserve">ck : </t>
  </si>
  <si>
    <t>198,624</t>
  </si>
  <si>
    <t xml:space="preserve">odpočet : </t>
  </si>
  <si>
    <t>-140,54</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</si>
  <si>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</si>
  <si>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</si>
  <si>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</si>
  <si>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</si>
  <si>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</si>
  <si>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</si>
  <si>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</si>
  <si>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-13,20</t>
  </si>
  <si>
    <t xml:space="preserve">obsyp : </t>
  </si>
  <si>
    <t>-44,88</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</si>
  <si>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</si>
  <si>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</si>
  <si>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</si>
  <si>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41,00*0,80*0,34</t>
  </si>
  <si>
    <t>124,00*0,80*0,34</t>
  </si>
  <si>
    <t>180402111R00</t>
  </si>
  <si>
    <t>Založení trávníku parkový trávník, výsevem, v rovině nebo na svahu do 1:5</t>
  </si>
  <si>
    <t>m2</t>
  </si>
  <si>
    <t>823-1</t>
  </si>
  <si>
    <t>na půdě předem připravené s pokosením, naložením, odvozem odpadu do 20 km a se složením,</t>
  </si>
  <si>
    <t>41,00*0,80</t>
  </si>
  <si>
    <t>124,00*0,80</t>
  </si>
  <si>
    <t>181301107R00</t>
  </si>
  <si>
    <t>Rozprostření a urovnání ornice v rovině v souvislé ploše do 500 m2, tloušťka vrstvy přes 400 do 500 mm</t>
  </si>
  <si>
    <t>s případným nutným přemístěním hromad nebo dočasných skládek na místo potřeby ze vzdálenosti do 30 m, v rovině nebo ve svahu do 1 : 5,</t>
  </si>
  <si>
    <t>183403114R00</t>
  </si>
  <si>
    <t>Obdělávání půdy kultivátorováním, v rovině nebo na svahu 1:5</t>
  </si>
  <si>
    <t>132,00*3</t>
  </si>
  <si>
    <t>183403151R00</t>
  </si>
  <si>
    <t>Obdělávání půdy smykováním, v rovině nebo na svahu 1:5</t>
  </si>
  <si>
    <t>183403152R00</t>
  </si>
  <si>
    <t>Obdělávání půdy vláčením, v rovině nebo na svahu 1:5</t>
  </si>
  <si>
    <t>183403153R00</t>
  </si>
  <si>
    <t>Obdělávání půdy hrabáním, v rovině nebo na svahu 1:5</t>
  </si>
  <si>
    <t>00572465R</t>
  </si>
  <si>
    <t>směs travní standard</t>
  </si>
  <si>
    <t>kg</t>
  </si>
  <si>
    <t>SPCM</t>
  </si>
  <si>
    <t>Specifikace</t>
  </si>
  <si>
    <t>POL3_</t>
  </si>
  <si>
    <t>132,00*0,03</t>
  </si>
  <si>
    <t>58337320R</t>
  </si>
  <si>
    <t>štěrkopísek frakce 0,0 až 8,0 mm; třída C</t>
  </si>
  <si>
    <t>T</t>
  </si>
  <si>
    <t>POL3_1</t>
  </si>
  <si>
    <t>44,88*2,00</t>
  </si>
  <si>
    <t>451573111R00</t>
  </si>
  <si>
    <t>Lože pod potrubí, stoky a drobné objekty z písku a štěrkopísku  do 65 mm</t>
  </si>
  <si>
    <t>827-1</t>
  </si>
  <si>
    <t>v otevřeném výkopu,</t>
  </si>
  <si>
    <t>41,00*0,80*0,10</t>
  </si>
  <si>
    <t>124,00*0,80*0,10</t>
  </si>
  <si>
    <t>871171121R00</t>
  </si>
  <si>
    <t>Montáž potrubí z plastických hmot z tlakových trubek polyetylenových, vnějšího průměru 40 mm</t>
  </si>
  <si>
    <t>m</t>
  </si>
  <si>
    <t>41,00</t>
  </si>
  <si>
    <t>124,00</t>
  </si>
  <si>
    <t>286136746R</t>
  </si>
  <si>
    <t>trubka vícevrstvá PE100 RC; PE100 RC; PE100 RC; hladká; SDR 11,0; da = 40,0 mm; di = 32,6 mm; s = 3,70 mm;  použití pro vodovody</t>
  </si>
  <si>
    <t>165,00*1,015</t>
  </si>
  <si>
    <t>892241111R00</t>
  </si>
  <si>
    <t>Tlakové zkoušky vodovodního potrubí DN do 80 mm</t>
  </si>
  <si>
    <t>přísun, montáže, demontáže a odsunu zkoušecího čerpadla, napuštění tlakovou vodou a dodání vody pro tlakovou zkoušku,</t>
  </si>
  <si>
    <t>892233111R00</t>
  </si>
  <si>
    <t>Proplach a desinfekce vodovodního potrubí DN od 40 do 70 mm</t>
  </si>
  <si>
    <t>napuštění a vypuštění vody, dodání vody a desinfekčního prostředku, náklady na bakteriologický rozbor vody,</t>
  </si>
  <si>
    <t>899721112R00</t>
  </si>
  <si>
    <t>Výstražné fólie výstražná fólie pro vodovod, šířka 30 cm</t>
  </si>
  <si>
    <t>899731112R00</t>
  </si>
  <si>
    <t>Signalizační vodič CYY, 2,5 mm2</t>
  </si>
  <si>
    <t>890001</t>
  </si>
  <si>
    <t>Vystrojení vrtu HV1, dodávka a montáž</t>
  </si>
  <si>
    <t>soubor</t>
  </si>
  <si>
    <t>Vlastní</t>
  </si>
  <si>
    <t>Indiv</t>
  </si>
  <si>
    <t>Ponorné čerpadlo pro vrt HV1, 1 ks</t>
  </si>
  <si>
    <t>Provedení	: Ponorné čerpadlo do vrtaných studní</t>
  </si>
  <si>
    <t xml:space="preserve">		: Nerezové provedení</t>
  </si>
  <si>
    <t>Parametry	: Q=2,5 m3/h při H?100 m, Qmax=3,3 m3/h</t>
  </si>
  <si>
    <t xml:space="preserve">		: pracovní oblast: Hmax=110 m, Hmin=50 m</t>
  </si>
  <si>
    <t>Elektromotor	: Pn?1,8 kW, Un=230 V, vč. 70 m kabelu</t>
  </si>
  <si>
    <t>Příslušenství	: nosná a montážní spona 11“ – 1 pár</t>
  </si>
  <si>
    <t>:	 1 ks ponorná sonda vodivostní dvojitá, délka kabelu 65 +5 m, nebo 3 ks ponorná elektroda 15 mm do vrtu vč. přívodních vodičů délky 70 m (společná, blokační, deblokační), bez spínací skříňky (dodávka části elektro).</t>
  </si>
  <si>
    <t>Potrubí ve vrtu a zhlaví HV1, 1 kpl</t>
  </si>
  <si>
    <t>Zahrnuje výtlačné potrubí ze závitových pozinkovaných trubek 11“ v délce 66 m (od hrdla čerpadla po zhlaví) vč. odpovídajícího počtu spojovacích nátrubků stoupacího potrubí, mosazné kohouty (1 ks kulový kohout 11“, 1 ks kulový kohout 1“ s vypouštěním (pro připojení manometru) a 1 ks kulový kohout 1“ výtokový (pro vzorky), manometr O100 mm, rozsah 0-16 bar, 1 ks svěrná závitová přechodka d32xG11“pro napojení na PE výtlak a další pozinkované fitinky ve zhlaví</t>
  </si>
  <si>
    <t>89002</t>
  </si>
  <si>
    <t>Vystrojení vrtu HV2, dodávka a montáž</t>
  </si>
  <si>
    <t>Ponorné čerpadlo pro vrt HV2, 1 ks</t>
  </si>
  <si>
    <t>Parametry	: Q=1,1 m3/h při H?80 m, Qmax=1,8 m3/h</t>
  </si>
  <si>
    <t>Elektromotor	: Pn?1,1 kW, Un=230 V, vč. 50 m kabelu</t>
  </si>
  <si>
    <t>:	 1 ks ponorná sonda vodivostní dvojitá, délka kabelu 45 +5 m, nebo 3 ks ponorná elektroda 15 mm do vrtu vč. přívodních vodičů délky 50 m (společná, blokační, deblokační), bez spínací skříňky (dodávka části elektro).</t>
  </si>
  <si>
    <t>Potrubí ve vrtu a zhlaví HV2, 1 kpl</t>
  </si>
  <si>
    <t>Zahrnuje výtlačné potrubí ze závitových pozinkovaných trubek 11“ v délce 42 m (od hrdla čerpadla po zhlaví) vč. odpovídajícího počtu spojovacích nátrubků stoupacího potrubí, mosazné kohouty (1 ks kulový kohout 11“, 1 ks kulový kohout 1“ s vypouštěním (pro připojení manometru) a 1 ks kulový kohout 1“ výtokový (pro vzorky), manometr O100 mm, rozsah 0-16 bar, 1 ks svěrná závitová přechodka d32xG11“pro napojení na PE výtlak a další pozinkované fitinky ve zhlaví</t>
  </si>
  <si>
    <t>998276101R00</t>
  </si>
  <si>
    <t>Přesun hmot pro trubní vedení z trub plastových nebo sklolaminátových v otevřeném výkopu</t>
  </si>
  <si>
    <t>t</t>
  </si>
  <si>
    <t>Přesun hmot</t>
  </si>
  <si>
    <t>POL7_</t>
  </si>
  <si>
    <t>vodovodu nebo kanalizace ražené nebo hloubené (827 1.1, 827 1.9, 827 2.1, 827 2.9), drobných objektů</t>
  </si>
  <si>
    <t xml:space="preserve">Hmotnosti z položek s pořadovými čísly: : </t>
  </si>
  <si>
    <t xml:space="preserve">16,17,18,20,24, : </t>
  </si>
  <si>
    <t>Součet: : 114,80074</t>
  </si>
  <si>
    <t>SUM</t>
  </si>
  <si>
    <t xml:space="preserve">		: pracovní oblast: Hmax=90 m, Hmin=40 m</t>
  </si>
  <si>
    <t>END</t>
  </si>
</sst>
</file>

<file path=xl/styles.xml><?xml version="1.0" encoding="utf-8"?>
<styleSheet xmlns="http://schemas.openxmlformats.org/spreadsheetml/2006/main">
  <numFmts count="1">
    <numFmt numFmtId="164" formatCode="#,##0.00000"/>
  </numFmts>
  <fonts count="23">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21"/>
      <name val="Arial CE"/>
      <family val="2"/>
      <charset val="238"/>
    </font>
    <font>
      <sz val="8"/>
      <color rgb="FFDE3801"/>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2"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21"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21"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2"/>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4787</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SUMIF(F124:F128,A16,I124:I128)+SUMIF(F124:F128,"PSU",I124:I128)</f>
        <v>0</v>
      </c>
      <c r="J16" s="85"/>
    </row>
    <row r="17" spans="1:10" ht="23.25" customHeight="1">
      <c r="A17" s="200" t="s">
        <v>25</v>
      </c>
      <c r="B17" s="38" t="s">
        <v>25</v>
      </c>
      <c r="C17" s="62"/>
      <c r="D17" s="63"/>
      <c r="E17" s="83"/>
      <c r="F17" s="84"/>
      <c r="G17" s="83"/>
      <c r="H17" s="84"/>
      <c r="I17" s="83">
        <f>SUMIF(F124:F128,A17,I124:I128)</f>
        <v>0</v>
      </c>
      <c r="J17" s="85"/>
    </row>
    <row r="18" spans="1:10" ht="23.25" customHeight="1">
      <c r="A18" s="200" t="s">
        <v>26</v>
      </c>
      <c r="B18" s="38" t="s">
        <v>26</v>
      </c>
      <c r="C18" s="62"/>
      <c r="D18" s="63"/>
      <c r="E18" s="83"/>
      <c r="F18" s="84"/>
      <c r="G18" s="83"/>
      <c r="H18" s="84"/>
      <c r="I18" s="83">
        <f>SUMIF(F124:F128,A18,I124:I128)</f>
        <v>0</v>
      </c>
      <c r="J18" s="85"/>
    </row>
    <row r="19" spans="1:10" ht="23.25" customHeight="1">
      <c r="A19" s="200" t="s">
        <v>123</v>
      </c>
      <c r="B19" s="38" t="s">
        <v>27</v>
      </c>
      <c r="C19" s="62"/>
      <c r="D19" s="63"/>
      <c r="E19" s="83"/>
      <c r="F19" s="84"/>
      <c r="G19" s="83"/>
      <c r="H19" s="84"/>
      <c r="I19" s="83">
        <f>SUMIF(F124:F128,A19,I124:I128)</f>
        <v>0</v>
      </c>
      <c r="J19" s="85"/>
    </row>
    <row r="20" spans="1:10" ht="23.25" customHeight="1">
      <c r="A20" s="200" t="s">
        <v>124</v>
      </c>
      <c r="B20" s="38" t="s">
        <v>28</v>
      </c>
      <c r="C20" s="62"/>
      <c r="D20" s="63"/>
      <c r="E20" s="83"/>
      <c r="F20" s="84"/>
      <c r="G20" s="83"/>
      <c r="H20" s="84"/>
      <c r="I20" s="83">
        <f>SUMIF(F124:F128,A20,I124:I128)</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'SO studny 01 Pol'!AE113</f>
        <v>0</v>
      </c>
      <c r="G39" s="152">
        <f>'SO studny 01 Pol'!AF113</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'SO studny 01 Pol'!AE113</f>
        <v>0</v>
      </c>
      <c r="G41" s="158">
        <f>'SO studny 01 Pol'!AF113</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'SO studny 01 Pol'!AE113</f>
        <v>0</v>
      </c>
      <c r="G42" s="153">
        <f>'SO studny 01 Pol'!AF113</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'SO studny 01 Pol'!G8</f>
        <v>0</v>
      </c>
      <c r="J124" s="194" t="str">
        <f>IF(I129=0,"",I124/I129*100)</f>
        <v/>
      </c>
    </row>
    <row r="125" spans="1:52" ht="36.75" customHeight="1">
      <c r="A125" s="183"/>
      <c r="B125" s="188" t="s">
        <v>115</v>
      </c>
      <c r="C125" s="189" t="s">
        <v>116</v>
      </c>
      <c r="D125" s="190"/>
      <c r="E125" s="190"/>
      <c r="F125" s="196" t="s">
        <v>24</v>
      </c>
      <c r="G125" s="197"/>
      <c r="H125" s="197"/>
      <c r="I125" s="197">
        <f>'SO studny 01 Pol'!G65</f>
        <v>0</v>
      </c>
      <c r="J125" s="194" t="str">
        <f>IF(I129=0,"",I125/I129*100)</f>
        <v/>
      </c>
    </row>
    <row r="126" spans="1:52" ht="36.75" customHeight="1">
      <c r="A126" s="183"/>
      <c r="B126" s="188" t="s">
        <v>117</v>
      </c>
      <c r="C126" s="189" t="s">
        <v>118</v>
      </c>
      <c r="D126" s="190"/>
      <c r="E126" s="190"/>
      <c r="F126" s="196" t="s">
        <v>24</v>
      </c>
      <c r="G126" s="197"/>
      <c r="H126" s="197"/>
      <c r="I126" s="197">
        <f>'SO studny 01 Pol'!G70</f>
        <v>0</v>
      </c>
      <c r="J126" s="194" t="str">
        <f>IF(I129=0,"",I126/I129*100)</f>
        <v/>
      </c>
    </row>
    <row r="127" spans="1:52" ht="36.75" customHeight="1">
      <c r="A127" s="183"/>
      <c r="B127" s="188" t="s">
        <v>119</v>
      </c>
      <c r="C127" s="189" t="s">
        <v>120</v>
      </c>
      <c r="D127" s="190"/>
      <c r="E127" s="190"/>
      <c r="F127" s="196" t="s">
        <v>24</v>
      </c>
      <c r="G127" s="197"/>
      <c r="H127" s="197"/>
      <c r="I127" s="197">
        <f>'SO studny 01 Pol'!G77</f>
        <v>0</v>
      </c>
      <c r="J127" s="194" t="str">
        <f>IF(I129=0,"",I127/I129*100)</f>
        <v/>
      </c>
    </row>
    <row r="128" spans="1:52" ht="36.75" customHeight="1">
      <c r="A128" s="183"/>
      <c r="B128" s="188" t="s">
        <v>121</v>
      </c>
      <c r="C128" s="189" t="s">
        <v>122</v>
      </c>
      <c r="D128" s="190"/>
      <c r="E128" s="190"/>
      <c r="F128" s="196" t="s">
        <v>24</v>
      </c>
      <c r="G128" s="197"/>
      <c r="H128" s="197"/>
      <c r="I128" s="197">
        <f>'SO studny 01 Pol'!G106</f>
        <v>0</v>
      </c>
      <c r="J128" s="194" t="str">
        <f>IF(I129=0,"",I128/I129*100)</f>
        <v/>
      </c>
    </row>
    <row r="129" spans="1:10" ht="25.5" customHeight="1">
      <c r="A129" s="184"/>
      <c r="B129" s="191" t="s">
        <v>1</v>
      </c>
      <c r="C129" s="192"/>
      <c r="D129" s="193"/>
      <c r="E129" s="193"/>
      <c r="F129" s="198"/>
      <c r="G129" s="199"/>
      <c r="H129" s="199"/>
      <c r="I129" s="199">
        <f>SUM(I124:I128)</f>
        <v>0</v>
      </c>
      <c r="J129" s="195">
        <f>SUM(J124:J128)</f>
        <v>0</v>
      </c>
    </row>
    <row r="130" spans="1:10">
      <c r="F130" s="137"/>
      <c r="G130" s="137"/>
      <c r="H130" s="137"/>
      <c r="I130" s="137"/>
      <c r="J130" s="138"/>
    </row>
    <row r="131" spans="1:10">
      <c r="F131" s="137"/>
      <c r="G131" s="137"/>
      <c r="H131" s="137"/>
      <c r="I131" s="137"/>
      <c r="J131" s="138"/>
    </row>
    <row r="132" spans="1:10">
      <c r="F132" s="137"/>
      <c r="G132" s="137"/>
      <c r="H132" s="137"/>
      <c r="I132" s="137"/>
      <c r="J132"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125</v>
      </c>
      <c r="B1" s="201"/>
      <c r="C1" s="201"/>
      <c r="D1" s="201"/>
      <c r="E1" s="201"/>
      <c r="F1" s="201"/>
      <c r="G1" s="201"/>
      <c r="AG1" t="s">
        <v>126</v>
      </c>
    </row>
    <row r="2" spans="1:60" ht="25.05" customHeight="1">
      <c r="A2" s="202" t="s">
        <v>7</v>
      </c>
      <c r="B2" s="49" t="s">
        <v>50</v>
      </c>
      <c r="C2" s="205" t="s">
        <v>51</v>
      </c>
      <c r="D2" s="203"/>
      <c r="E2" s="203"/>
      <c r="F2" s="203"/>
      <c r="G2" s="204"/>
      <c r="AG2" t="s">
        <v>127</v>
      </c>
    </row>
    <row r="3" spans="1:60" ht="25.05" customHeight="1">
      <c r="A3" s="202" t="s">
        <v>8</v>
      </c>
      <c r="B3" s="49" t="s">
        <v>45</v>
      </c>
      <c r="C3" s="205" t="s">
        <v>46</v>
      </c>
      <c r="D3" s="203"/>
      <c r="E3" s="203"/>
      <c r="F3" s="203"/>
      <c r="G3" s="204"/>
      <c r="AC3" s="181" t="s">
        <v>128</v>
      </c>
      <c r="AG3" t="s">
        <v>129</v>
      </c>
    </row>
    <row r="4" spans="1:60" ht="25.05" customHeight="1">
      <c r="A4" s="206" t="s">
        <v>9</v>
      </c>
      <c r="B4" s="207" t="s">
        <v>43</v>
      </c>
      <c r="C4" s="208" t="s">
        <v>44</v>
      </c>
      <c r="D4" s="209"/>
      <c r="E4" s="209"/>
      <c r="F4" s="209"/>
      <c r="G4" s="210"/>
      <c r="AG4" t="s">
        <v>130</v>
      </c>
    </row>
    <row r="5" spans="1:60">
      <c r="D5" s="10"/>
    </row>
    <row r="6" spans="1:60" ht="39.6">
      <c r="A6" s="212" t="s">
        <v>131</v>
      </c>
      <c r="B6" s="214" t="s">
        <v>132</v>
      </c>
      <c r="C6" s="214" t="s">
        <v>133</v>
      </c>
      <c r="D6" s="213" t="s">
        <v>134</v>
      </c>
      <c r="E6" s="212" t="s">
        <v>135</v>
      </c>
      <c r="F6" s="211" t="s">
        <v>136</v>
      </c>
      <c r="G6" s="212" t="s">
        <v>29</v>
      </c>
      <c r="H6" s="215" t="s">
        <v>30</v>
      </c>
      <c r="I6" s="215" t="s">
        <v>137</v>
      </c>
      <c r="J6" s="215" t="s">
        <v>31</v>
      </c>
      <c r="K6" s="215" t="s">
        <v>138</v>
      </c>
      <c r="L6" s="215" t="s">
        <v>139</v>
      </c>
      <c r="M6" s="215" t="s">
        <v>140</v>
      </c>
      <c r="N6" s="215" t="s">
        <v>141</v>
      </c>
      <c r="O6" s="215" t="s">
        <v>142</v>
      </c>
      <c r="P6" s="215" t="s">
        <v>143</v>
      </c>
      <c r="Q6" s="215" t="s">
        <v>144</v>
      </c>
      <c r="R6" s="215" t="s">
        <v>145</v>
      </c>
      <c r="S6" s="215" t="s">
        <v>146</v>
      </c>
      <c r="T6" s="215" t="s">
        <v>147</v>
      </c>
      <c r="U6" s="215" t="s">
        <v>148</v>
      </c>
      <c r="V6" s="215" t="s">
        <v>149</v>
      </c>
      <c r="W6" s="215" t="s">
        <v>150</v>
      </c>
      <c r="X6" s="215" t="s">
        <v>151</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3" t="s">
        <v>152</v>
      </c>
      <c r="B8" s="234" t="s">
        <v>113</v>
      </c>
      <c r="C8" s="258" t="s">
        <v>114</v>
      </c>
      <c r="D8" s="235"/>
      <c r="E8" s="236"/>
      <c r="F8" s="237"/>
      <c r="G8" s="237">
        <f>SUMIF(AG9:AG64,"&lt;&gt;NOR",G9:G64)</f>
        <v>0</v>
      </c>
      <c r="H8" s="237"/>
      <c r="I8" s="237">
        <f>SUM(I9:I64)</f>
        <v>0</v>
      </c>
      <c r="J8" s="237"/>
      <c r="K8" s="237">
        <f>SUM(K9:K64)</f>
        <v>0</v>
      </c>
      <c r="L8" s="237"/>
      <c r="M8" s="237">
        <f>SUM(M9:M64)</f>
        <v>0</v>
      </c>
      <c r="N8" s="237"/>
      <c r="O8" s="237">
        <f>SUM(O9:O64)</f>
        <v>89.76</v>
      </c>
      <c r="P8" s="237"/>
      <c r="Q8" s="237">
        <f>SUM(Q9:Q64)</f>
        <v>0</v>
      </c>
      <c r="R8" s="237"/>
      <c r="S8" s="237"/>
      <c r="T8" s="238"/>
      <c r="U8" s="232"/>
      <c r="V8" s="232">
        <f>SUM(V9:V64)</f>
        <v>181.42000000000002</v>
      </c>
      <c r="W8" s="232"/>
      <c r="X8" s="232"/>
      <c r="AG8" t="s">
        <v>153</v>
      </c>
    </row>
    <row r="9" spans="1:60" outlineLevel="1">
      <c r="A9" s="239">
        <v>1</v>
      </c>
      <c r="B9" s="240" t="s">
        <v>154</v>
      </c>
      <c r="C9" s="259" t="s">
        <v>155</v>
      </c>
      <c r="D9" s="241" t="s">
        <v>156</v>
      </c>
      <c r="E9" s="242">
        <v>19.8</v>
      </c>
      <c r="F9" s="243"/>
      <c r="G9" s="244">
        <f>ROUND(E9*F9,2)</f>
        <v>0</v>
      </c>
      <c r="H9" s="243"/>
      <c r="I9" s="244">
        <f>ROUND(E9*H9,2)</f>
        <v>0</v>
      </c>
      <c r="J9" s="243"/>
      <c r="K9" s="244">
        <f>ROUND(E9*J9,2)</f>
        <v>0</v>
      </c>
      <c r="L9" s="244">
        <v>21</v>
      </c>
      <c r="M9" s="244">
        <f>G9*(1+L9/100)</f>
        <v>0</v>
      </c>
      <c r="N9" s="244">
        <v>0</v>
      </c>
      <c r="O9" s="244">
        <f>ROUND(E9*N9,2)</f>
        <v>0</v>
      </c>
      <c r="P9" s="244">
        <v>0</v>
      </c>
      <c r="Q9" s="244">
        <f>ROUND(E9*P9,2)</f>
        <v>0</v>
      </c>
      <c r="R9" s="244" t="s">
        <v>157</v>
      </c>
      <c r="S9" s="244" t="s">
        <v>158</v>
      </c>
      <c r="T9" s="245" t="s">
        <v>158</v>
      </c>
      <c r="U9" s="225">
        <v>0.1</v>
      </c>
      <c r="V9" s="225">
        <f>ROUND(E9*U9,2)</f>
        <v>1.98</v>
      </c>
      <c r="W9" s="225"/>
      <c r="X9" s="225" t="s">
        <v>159</v>
      </c>
      <c r="Y9" s="216"/>
      <c r="Z9" s="216"/>
      <c r="AA9" s="216"/>
      <c r="AB9" s="216"/>
      <c r="AC9" s="216"/>
      <c r="AD9" s="216"/>
      <c r="AE9" s="216"/>
      <c r="AF9" s="216"/>
      <c r="AG9" s="216" t="s">
        <v>160</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outlineLevel="1">
      <c r="A10" s="223"/>
      <c r="B10" s="224"/>
      <c r="C10" s="260" t="s">
        <v>161</v>
      </c>
      <c r="D10" s="247"/>
      <c r="E10" s="247"/>
      <c r="F10" s="247"/>
      <c r="G10" s="247"/>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162</v>
      </c>
      <c r="AH10" s="216"/>
      <c r="AI10" s="216"/>
      <c r="AJ10" s="216"/>
      <c r="AK10" s="216"/>
      <c r="AL10" s="216"/>
      <c r="AM10" s="216"/>
      <c r="AN10" s="216"/>
      <c r="AO10" s="216"/>
      <c r="AP10" s="216"/>
      <c r="AQ10" s="216"/>
      <c r="AR10" s="216"/>
      <c r="AS10" s="216"/>
      <c r="AT10" s="216"/>
      <c r="AU10" s="216"/>
      <c r="AV10" s="216"/>
      <c r="AW10" s="216"/>
      <c r="AX10" s="216"/>
      <c r="AY10" s="216"/>
      <c r="AZ10" s="216"/>
      <c r="BA10" s="246" t="str">
        <f>C10</f>
        <v>nebo lesní půdy, s vodorovným přemístěním na hromady v místě upotřebení nebo na dočasné či trvalé skládky se složením</v>
      </c>
      <c r="BB10" s="216"/>
      <c r="BC10" s="216"/>
      <c r="BD10" s="216"/>
      <c r="BE10" s="216"/>
      <c r="BF10" s="216"/>
      <c r="BG10" s="216"/>
      <c r="BH10" s="216"/>
    </row>
    <row r="11" spans="1:60" outlineLevel="1">
      <c r="A11" s="223"/>
      <c r="B11" s="224"/>
      <c r="C11" s="261" t="s">
        <v>163</v>
      </c>
      <c r="D11" s="226"/>
      <c r="E11" s="227">
        <v>4.92</v>
      </c>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164</v>
      </c>
      <c r="AH11" s="216">
        <v>0</v>
      </c>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1" t="s">
        <v>165</v>
      </c>
      <c r="D12" s="226"/>
      <c r="E12" s="227">
        <v>14.88</v>
      </c>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164</v>
      </c>
      <c r="AH12" s="216">
        <v>0</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39">
        <v>2</v>
      </c>
      <c r="B13" s="240" t="s">
        <v>166</v>
      </c>
      <c r="C13" s="259" t="s">
        <v>167</v>
      </c>
      <c r="D13" s="241" t="s">
        <v>156</v>
      </c>
      <c r="E13" s="242">
        <v>99.311999999999998</v>
      </c>
      <c r="F13" s="243"/>
      <c r="G13" s="244">
        <f>ROUND(E13*F13,2)</f>
        <v>0</v>
      </c>
      <c r="H13" s="243"/>
      <c r="I13" s="244">
        <f>ROUND(E13*H13,2)</f>
        <v>0</v>
      </c>
      <c r="J13" s="243"/>
      <c r="K13" s="244">
        <f>ROUND(E13*J13,2)</f>
        <v>0</v>
      </c>
      <c r="L13" s="244">
        <v>21</v>
      </c>
      <c r="M13" s="244">
        <f>G13*(1+L13/100)</f>
        <v>0</v>
      </c>
      <c r="N13" s="244">
        <v>0</v>
      </c>
      <c r="O13" s="244">
        <f>ROUND(E13*N13,2)</f>
        <v>0</v>
      </c>
      <c r="P13" s="244">
        <v>0</v>
      </c>
      <c r="Q13" s="244">
        <f>ROUND(E13*P13,2)</f>
        <v>0</v>
      </c>
      <c r="R13" s="244" t="s">
        <v>157</v>
      </c>
      <c r="S13" s="244" t="s">
        <v>158</v>
      </c>
      <c r="T13" s="245" t="s">
        <v>158</v>
      </c>
      <c r="U13" s="225">
        <v>0.16</v>
      </c>
      <c r="V13" s="225">
        <f>ROUND(E13*U13,2)</f>
        <v>15.89</v>
      </c>
      <c r="W13" s="225"/>
      <c r="X13" s="225" t="s">
        <v>159</v>
      </c>
      <c r="Y13" s="216"/>
      <c r="Z13" s="216"/>
      <c r="AA13" s="216"/>
      <c r="AB13" s="216"/>
      <c r="AC13" s="216"/>
      <c r="AD13" s="216"/>
      <c r="AE13" s="216"/>
      <c r="AF13" s="216"/>
      <c r="AG13" s="216" t="s">
        <v>160</v>
      </c>
      <c r="AH13" s="216"/>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ht="21" outlineLevel="1">
      <c r="A14" s="223"/>
      <c r="B14" s="224"/>
      <c r="C14" s="260" t="s">
        <v>168</v>
      </c>
      <c r="D14" s="247"/>
      <c r="E14" s="247"/>
      <c r="F14" s="247"/>
      <c r="G14" s="247"/>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162</v>
      </c>
      <c r="AH14" s="216"/>
      <c r="AI14" s="216"/>
      <c r="AJ14" s="216"/>
      <c r="AK14" s="216"/>
      <c r="AL14" s="216"/>
      <c r="AM14" s="216"/>
      <c r="AN14" s="216"/>
      <c r="AO14" s="216"/>
      <c r="AP14" s="216"/>
      <c r="AQ14" s="216"/>
      <c r="AR14" s="216"/>
      <c r="AS14" s="216"/>
      <c r="AT14" s="216"/>
      <c r="AU14" s="216"/>
      <c r="AV14" s="216"/>
      <c r="AW14" s="216"/>
      <c r="AX14" s="216"/>
      <c r="AY14" s="216"/>
      <c r="AZ14" s="216"/>
      <c r="BA14" s="246" t="str">
        <f>C14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4" s="216"/>
      <c r="BC14" s="216"/>
      <c r="BD14" s="216"/>
      <c r="BE14" s="216"/>
      <c r="BF14" s="216"/>
      <c r="BG14" s="216"/>
      <c r="BH14" s="216"/>
    </row>
    <row r="15" spans="1:60" outlineLevel="1">
      <c r="A15" s="223"/>
      <c r="B15" s="224"/>
      <c r="C15" s="262" t="s">
        <v>169</v>
      </c>
      <c r="D15" s="228"/>
      <c r="E15" s="229"/>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164</v>
      </c>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3" t="s">
        <v>170</v>
      </c>
      <c r="D16" s="228"/>
      <c r="E16" s="229">
        <v>53.792000000000002</v>
      </c>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164</v>
      </c>
      <c r="AH16" s="216">
        <v>2</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23"/>
      <c r="B17" s="224"/>
      <c r="C17" s="263" t="s">
        <v>171</v>
      </c>
      <c r="D17" s="228"/>
      <c r="E17" s="229">
        <v>144.83199999999999</v>
      </c>
      <c r="F17" s="225"/>
      <c r="G17" s="225"/>
      <c r="H17" s="225"/>
      <c r="I17" s="225"/>
      <c r="J17" s="225"/>
      <c r="K17" s="225"/>
      <c r="L17" s="225"/>
      <c r="M17" s="225"/>
      <c r="N17" s="225"/>
      <c r="O17" s="225"/>
      <c r="P17" s="225"/>
      <c r="Q17" s="225"/>
      <c r="R17" s="225"/>
      <c r="S17" s="225"/>
      <c r="T17" s="225"/>
      <c r="U17" s="225"/>
      <c r="V17" s="225"/>
      <c r="W17" s="225"/>
      <c r="X17" s="225"/>
      <c r="Y17" s="216"/>
      <c r="Z17" s="216"/>
      <c r="AA17" s="216"/>
      <c r="AB17" s="216"/>
      <c r="AC17" s="216"/>
      <c r="AD17" s="216"/>
      <c r="AE17" s="216"/>
      <c r="AF17" s="216"/>
      <c r="AG17" s="216" t="s">
        <v>164</v>
      </c>
      <c r="AH17" s="216">
        <v>2</v>
      </c>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outlineLevel="1">
      <c r="A18" s="223"/>
      <c r="B18" s="224"/>
      <c r="C18" s="264" t="s">
        <v>172</v>
      </c>
      <c r="D18" s="230"/>
      <c r="E18" s="231">
        <v>198.624</v>
      </c>
      <c r="F18" s="225"/>
      <c r="G18" s="225"/>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164</v>
      </c>
      <c r="AH18" s="216">
        <v>3</v>
      </c>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row>
    <row r="19" spans="1:60" outlineLevel="1">
      <c r="A19" s="223"/>
      <c r="B19" s="224"/>
      <c r="C19" s="262" t="s">
        <v>173</v>
      </c>
      <c r="D19" s="228"/>
      <c r="E19" s="229"/>
      <c r="F19" s="225"/>
      <c r="G19" s="225"/>
      <c r="H19" s="225"/>
      <c r="I19" s="225"/>
      <c r="J19" s="225"/>
      <c r="K19" s="225"/>
      <c r="L19" s="225"/>
      <c r="M19" s="225"/>
      <c r="N19" s="225"/>
      <c r="O19" s="225"/>
      <c r="P19" s="225"/>
      <c r="Q19" s="225"/>
      <c r="R19" s="225"/>
      <c r="S19" s="225"/>
      <c r="T19" s="225"/>
      <c r="U19" s="225"/>
      <c r="V19" s="225"/>
      <c r="W19" s="225"/>
      <c r="X19" s="225"/>
      <c r="Y19" s="216"/>
      <c r="Z19" s="216"/>
      <c r="AA19" s="216"/>
      <c r="AB19" s="216"/>
      <c r="AC19" s="216"/>
      <c r="AD19" s="216"/>
      <c r="AE19" s="216"/>
      <c r="AF19" s="216"/>
      <c r="AG19" s="216" t="s">
        <v>164</v>
      </c>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outlineLevel="1">
      <c r="A20" s="223"/>
      <c r="B20" s="224"/>
      <c r="C20" s="261" t="s">
        <v>174</v>
      </c>
      <c r="D20" s="226"/>
      <c r="E20" s="227">
        <v>99.311999999999998</v>
      </c>
      <c r="F20" s="225"/>
      <c r="G20" s="225"/>
      <c r="H20" s="225"/>
      <c r="I20" s="225"/>
      <c r="J20" s="225"/>
      <c r="K20" s="225"/>
      <c r="L20" s="225"/>
      <c r="M20" s="225"/>
      <c r="N20" s="225"/>
      <c r="O20" s="225"/>
      <c r="P20" s="225"/>
      <c r="Q20" s="225"/>
      <c r="R20" s="225"/>
      <c r="S20" s="225"/>
      <c r="T20" s="225"/>
      <c r="U20" s="225"/>
      <c r="V20" s="225"/>
      <c r="W20" s="225"/>
      <c r="X20" s="225"/>
      <c r="Y20" s="216"/>
      <c r="Z20" s="216"/>
      <c r="AA20" s="216"/>
      <c r="AB20" s="216"/>
      <c r="AC20" s="216"/>
      <c r="AD20" s="216"/>
      <c r="AE20" s="216"/>
      <c r="AF20" s="216"/>
      <c r="AG20" s="216" t="s">
        <v>164</v>
      </c>
      <c r="AH20" s="216">
        <v>0</v>
      </c>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row>
    <row r="21" spans="1:60" outlineLevel="1">
      <c r="A21" s="239">
        <v>3</v>
      </c>
      <c r="B21" s="240" t="s">
        <v>175</v>
      </c>
      <c r="C21" s="259" t="s">
        <v>176</v>
      </c>
      <c r="D21" s="241" t="s">
        <v>156</v>
      </c>
      <c r="E21" s="242">
        <v>9.9312000000000005</v>
      </c>
      <c r="F21" s="243"/>
      <c r="G21" s="244">
        <f>ROUND(E21*F21,2)</f>
        <v>0</v>
      </c>
      <c r="H21" s="243"/>
      <c r="I21" s="244">
        <f>ROUND(E21*H21,2)</f>
        <v>0</v>
      </c>
      <c r="J21" s="243"/>
      <c r="K21" s="244">
        <f>ROUND(E21*J21,2)</f>
        <v>0</v>
      </c>
      <c r="L21" s="244">
        <v>21</v>
      </c>
      <c r="M21" s="244">
        <f>G21*(1+L21/100)</f>
        <v>0</v>
      </c>
      <c r="N21" s="244">
        <v>0</v>
      </c>
      <c r="O21" s="244">
        <f>ROUND(E21*N21,2)</f>
        <v>0</v>
      </c>
      <c r="P21" s="244">
        <v>0</v>
      </c>
      <c r="Q21" s="244">
        <f>ROUND(E21*P21,2)</f>
        <v>0</v>
      </c>
      <c r="R21" s="244" t="s">
        <v>157</v>
      </c>
      <c r="S21" s="244" t="s">
        <v>158</v>
      </c>
      <c r="T21" s="245" t="s">
        <v>158</v>
      </c>
      <c r="U21" s="225">
        <v>0.08</v>
      </c>
      <c r="V21" s="225">
        <f>ROUND(E21*U21,2)</f>
        <v>0.79</v>
      </c>
      <c r="W21" s="225"/>
      <c r="X21" s="225" t="s">
        <v>159</v>
      </c>
      <c r="Y21" s="216"/>
      <c r="Z21" s="216"/>
      <c r="AA21" s="216"/>
      <c r="AB21" s="216"/>
      <c r="AC21" s="216"/>
      <c r="AD21" s="216"/>
      <c r="AE21" s="216"/>
      <c r="AF21" s="216"/>
      <c r="AG21" s="216" t="s">
        <v>160</v>
      </c>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row>
    <row r="22" spans="1:60" ht="21" outlineLevel="1">
      <c r="A22" s="223"/>
      <c r="B22" s="224"/>
      <c r="C22" s="260" t="s">
        <v>168</v>
      </c>
      <c r="D22" s="247"/>
      <c r="E22" s="247"/>
      <c r="F22" s="247"/>
      <c r="G22" s="247"/>
      <c r="H22" s="225"/>
      <c r="I22" s="225"/>
      <c r="J22" s="225"/>
      <c r="K22" s="225"/>
      <c r="L22" s="225"/>
      <c r="M22" s="225"/>
      <c r="N22" s="225"/>
      <c r="O22" s="225"/>
      <c r="P22" s="225"/>
      <c r="Q22" s="225"/>
      <c r="R22" s="225"/>
      <c r="S22" s="225"/>
      <c r="T22" s="225"/>
      <c r="U22" s="225"/>
      <c r="V22" s="225"/>
      <c r="W22" s="225"/>
      <c r="X22" s="225"/>
      <c r="Y22" s="216"/>
      <c r="Z22" s="216"/>
      <c r="AA22" s="216"/>
      <c r="AB22" s="216"/>
      <c r="AC22" s="216"/>
      <c r="AD22" s="216"/>
      <c r="AE22" s="216"/>
      <c r="AF22" s="216"/>
      <c r="AG22" s="216" t="s">
        <v>162</v>
      </c>
      <c r="AH22" s="216"/>
      <c r="AI22" s="216"/>
      <c r="AJ22" s="216"/>
      <c r="AK22" s="216"/>
      <c r="AL22" s="216"/>
      <c r="AM22" s="216"/>
      <c r="AN22" s="216"/>
      <c r="AO22" s="216"/>
      <c r="AP22" s="216"/>
      <c r="AQ22" s="216"/>
      <c r="AR22" s="216"/>
      <c r="AS22" s="216"/>
      <c r="AT22" s="216"/>
      <c r="AU22" s="216"/>
      <c r="AV22" s="216"/>
      <c r="AW22" s="216"/>
      <c r="AX22" s="216"/>
      <c r="AY22" s="216"/>
      <c r="AZ22" s="216"/>
      <c r="BA22" s="246"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216"/>
      <c r="BC22" s="216"/>
      <c r="BD22" s="216"/>
      <c r="BE22" s="216"/>
      <c r="BF22" s="216"/>
      <c r="BG22" s="216"/>
      <c r="BH22" s="216"/>
    </row>
    <row r="23" spans="1:60" outlineLevel="1">
      <c r="A23" s="239">
        <v>4</v>
      </c>
      <c r="B23" s="240" t="s">
        <v>177</v>
      </c>
      <c r="C23" s="259" t="s">
        <v>178</v>
      </c>
      <c r="D23" s="241" t="s">
        <v>156</v>
      </c>
      <c r="E23" s="242">
        <v>99.311999999999998</v>
      </c>
      <c r="F23" s="243"/>
      <c r="G23" s="244">
        <f>ROUND(E23*F23,2)</f>
        <v>0</v>
      </c>
      <c r="H23" s="243"/>
      <c r="I23" s="244">
        <f>ROUND(E23*H23,2)</f>
        <v>0</v>
      </c>
      <c r="J23" s="243"/>
      <c r="K23" s="244">
        <f>ROUND(E23*J23,2)</f>
        <v>0</v>
      </c>
      <c r="L23" s="244">
        <v>21</v>
      </c>
      <c r="M23" s="244">
        <f>G23*(1+L23/100)</f>
        <v>0</v>
      </c>
      <c r="N23" s="244">
        <v>0</v>
      </c>
      <c r="O23" s="244">
        <f>ROUND(E23*N23,2)</f>
        <v>0</v>
      </c>
      <c r="P23" s="244">
        <v>0</v>
      </c>
      <c r="Q23" s="244">
        <f>ROUND(E23*P23,2)</f>
        <v>0</v>
      </c>
      <c r="R23" s="244" t="s">
        <v>157</v>
      </c>
      <c r="S23" s="244" t="s">
        <v>158</v>
      </c>
      <c r="T23" s="245" t="s">
        <v>158</v>
      </c>
      <c r="U23" s="225">
        <v>0.3</v>
      </c>
      <c r="V23" s="225">
        <f>ROUND(E23*U23,2)</f>
        <v>29.79</v>
      </c>
      <c r="W23" s="225"/>
      <c r="X23" s="225" t="s">
        <v>159</v>
      </c>
      <c r="Y23" s="216"/>
      <c r="Z23" s="216"/>
      <c r="AA23" s="216"/>
      <c r="AB23" s="216"/>
      <c r="AC23" s="216"/>
      <c r="AD23" s="216"/>
      <c r="AE23" s="216"/>
      <c r="AF23" s="216"/>
      <c r="AG23" s="216" t="s">
        <v>160</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ht="21" outlineLevel="1">
      <c r="A24" s="223"/>
      <c r="B24" s="224"/>
      <c r="C24" s="260" t="s">
        <v>168</v>
      </c>
      <c r="D24" s="247"/>
      <c r="E24" s="247"/>
      <c r="F24" s="247"/>
      <c r="G24" s="247"/>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162</v>
      </c>
      <c r="AH24" s="216"/>
      <c r="AI24" s="216"/>
      <c r="AJ24" s="216"/>
      <c r="AK24" s="216"/>
      <c r="AL24" s="216"/>
      <c r="AM24" s="216"/>
      <c r="AN24" s="216"/>
      <c r="AO24" s="216"/>
      <c r="AP24" s="216"/>
      <c r="AQ24" s="216"/>
      <c r="AR24" s="216"/>
      <c r="AS24" s="216"/>
      <c r="AT24" s="216"/>
      <c r="AU24" s="216"/>
      <c r="AV24" s="216"/>
      <c r="AW24" s="216"/>
      <c r="AX24" s="216"/>
      <c r="AY24" s="216"/>
      <c r="AZ24" s="216"/>
      <c r="BA24" s="246" t="str">
        <f>C24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4" s="216"/>
      <c r="BC24" s="216"/>
      <c r="BD24" s="216"/>
      <c r="BE24" s="216"/>
      <c r="BF24" s="216"/>
      <c r="BG24" s="216"/>
      <c r="BH24" s="216"/>
    </row>
    <row r="25" spans="1:60" outlineLevel="1">
      <c r="A25" s="239">
        <v>5</v>
      </c>
      <c r="B25" s="240" t="s">
        <v>179</v>
      </c>
      <c r="C25" s="259" t="s">
        <v>180</v>
      </c>
      <c r="D25" s="241" t="s">
        <v>156</v>
      </c>
      <c r="E25" s="242">
        <v>9.9312000000000005</v>
      </c>
      <c r="F25" s="243"/>
      <c r="G25" s="244">
        <f>ROUND(E25*F25,2)</f>
        <v>0</v>
      </c>
      <c r="H25" s="243"/>
      <c r="I25" s="244">
        <f>ROUND(E25*H25,2)</f>
        <v>0</v>
      </c>
      <c r="J25" s="243"/>
      <c r="K25" s="244">
        <f>ROUND(E25*J25,2)</f>
        <v>0</v>
      </c>
      <c r="L25" s="244">
        <v>21</v>
      </c>
      <c r="M25" s="244">
        <f>G25*(1+L25/100)</f>
        <v>0</v>
      </c>
      <c r="N25" s="244">
        <v>0</v>
      </c>
      <c r="O25" s="244">
        <f>ROUND(E25*N25,2)</f>
        <v>0</v>
      </c>
      <c r="P25" s="244">
        <v>0</v>
      </c>
      <c r="Q25" s="244">
        <f>ROUND(E25*P25,2)</f>
        <v>0</v>
      </c>
      <c r="R25" s="244" t="s">
        <v>157</v>
      </c>
      <c r="S25" s="244" t="s">
        <v>158</v>
      </c>
      <c r="T25" s="245" t="s">
        <v>158</v>
      </c>
      <c r="U25" s="225">
        <v>0.14829999999999999</v>
      </c>
      <c r="V25" s="225">
        <f>ROUND(E25*U25,2)</f>
        <v>1.47</v>
      </c>
      <c r="W25" s="225"/>
      <c r="X25" s="225" t="s">
        <v>159</v>
      </c>
      <c r="Y25" s="216"/>
      <c r="Z25" s="216"/>
      <c r="AA25" s="216"/>
      <c r="AB25" s="216"/>
      <c r="AC25" s="216"/>
      <c r="AD25" s="216"/>
      <c r="AE25" s="216"/>
      <c r="AF25" s="216"/>
      <c r="AG25" s="216" t="s">
        <v>160</v>
      </c>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ht="21" outlineLevel="1">
      <c r="A26" s="223"/>
      <c r="B26" s="224"/>
      <c r="C26" s="260" t="s">
        <v>168</v>
      </c>
      <c r="D26" s="247"/>
      <c r="E26" s="247"/>
      <c r="F26" s="247"/>
      <c r="G26" s="247"/>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162</v>
      </c>
      <c r="AH26" s="216"/>
      <c r="AI26" s="216"/>
      <c r="AJ26" s="216"/>
      <c r="AK26" s="216"/>
      <c r="AL26" s="216"/>
      <c r="AM26" s="216"/>
      <c r="AN26" s="216"/>
      <c r="AO26" s="216"/>
      <c r="AP26" s="216"/>
      <c r="AQ26" s="216"/>
      <c r="AR26" s="216"/>
      <c r="AS26" s="216"/>
      <c r="AT26" s="216"/>
      <c r="AU26" s="216"/>
      <c r="AV26" s="216"/>
      <c r="AW26" s="216"/>
      <c r="AX26" s="216"/>
      <c r="AY26" s="216"/>
      <c r="AZ26" s="216"/>
      <c r="BA26" s="246" t="str">
        <f>C26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6" s="216"/>
      <c r="BC26" s="216"/>
      <c r="BD26" s="216"/>
      <c r="BE26" s="216"/>
      <c r="BF26" s="216"/>
      <c r="BG26" s="216"/>
      <c r="BH26" s="216"/>
    </row>
    <row r="27" spans="1:60" outlineLevel="1">
      <c r="A27" s="239">
        <v>6</v>
      </c>
      <c r="B27" s="240" t="s">
        <v>181</v>
      </c>
      <c r="C27" s="259" t="s">
        <v>182</v>
      </c>
      <c r="D27" s="241" t="s">
        <v>156</v>
      </c>
      <c r="E27" s="242">
        <v>99.311999999999998</v>
      </c>
      <c r="F27" s="243"/>
      <c r="G27" s="244">
        <f>ROUND(E27*F27,2)</f>
        <v>0</v>
      </c>
      <c r="H27" s="243"/>
      <c r="I27" s="244">
        <f>ROUND(E27*H27,2)</f>
        <v>0</v>
      </c>
      <c r="J27" s="243"/>
      <c r="K27" s="244">
        <f>ROUND(E27*J27,2)</f>
        <v>0</v>
      </c>
      <c r="L27" s="244">
        <v>21</v>
      </c>
      <c r="M27" s="244">
        <f>G27*(1+L27/100)</f>
        <v>0</v>
      </c>
      <c r="N27" s="244">
        <v>0</v>
      </c>
      <c r="O27" s="244">
        <f>ROUND(E27*N27,2)</f>
        <v>0</v>
      </c>
      <c r="P27" s="244">
        <v>0</v>
      </c>
      <c r="Q27" s="244">
        <f>ROUND(E27*P27,2)</f>
        <v>0</v>
      </c>
      <c r="R27" s="244" t="s">
        <v>157</v>
      </c>
      <c r="S27" s="244" t="s">
        <v>158</v>
      </c>
      <c r="T27" s="245" t="s">
        <v>158</v>
      </c>
      <c r="U27" s="225">
        <v>0.35</v>
      </c>
      <c r="V27" s="225">
        <f>ROUND(E27*U27,2)</f>
        <v>34.76</v>
      </c>
      <c r="W27" s="225"/>
      <c r="X27" s="225" t="s">
        <v>159</v>
      </c>
      <c r="Y27" s="216"/>
      <c r="Z27" s="216"/>
      <c r="AA27" s="216"/>
      <c r="AB27" s="216"/>
      <c r="AC27" s="216"/>
      <c r="AD27" s="216"/>
      <c r="AE27" s="216"/>
      <c r="AF27" s="216"/>
      <c r="AG27" s="216" t="s">
        <v>160</v>
      </c>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outlineLevel="1">
      <c r="A28" s="223"/>
      <c r="B28" s="224"/>
      <c r="C28" s="260" t="s">
        <v>183</v>
      </c>
      <c r="D28" s="247"/>
      <c r="E28" s="247"/>
      <c r="F28" s="247"/>
      <c r="G28" s="247"/>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162</v>
      </c>
      <c r="AH28" s="216"/>
      <c r="AI28" s="216"/>
      <c r="AJ28" s="216"/>
      <c r="AK28" s="216"/>
      <c r="AL28" s="216"/>
      <c r="AM28" s="216"/>
      <c r="AN28" s="216"/>
      <c r="AO28" s="216"/>
      <c r="AP28" s="216"/>
      <c r="AQ28" s="216"/>
      <c r="AR28" s="216"/>
      <c r="AS28" s="216"/>
      <c r="AT28" s="216"/>
      <c r="AU28" s="216"/>
      <c r="AV28" s="216"/>
      <c r="AW28" s="216"/>
      <c r="AX28" s="216"/>
      <c r="AY28" s="216"/>
      <c r="AZ28" s="216"/>
      <c r="BA28" s="246" t="str">
        <f>C28</f>
        <v>bez naložení do dopravní nádoby, ale s vyprázdněním dopravní nádoby na hromadu nebo na dopravní prostředek,</v>
      </c>
      <c r="BB28" s="216"/>
      <c r="BC28" s="216"/>
      <c r="BD28" s="216"/>
      <c r="BE28" s="216"/>
      <c r="BF28" s="216"/>
      <c r="BG28" s="216"/>
      <c r="BH28" s="216"/>
    </row>
    <row r="29" spans="1:60" outlineLevel="1">
      <c r="A29" s="223"/>
      <c r="B29" s="224"/>
      <c r="C29" s="261" t="s">
        <v>174</v>
      </c>
      <c r="D29" s="226"/>
      <c r="E29" s="227">
        <v>99.311999999999998</v>
      </c>
      <c r="F29" s="225"/>
      <c r="G29" s="225"/>
      <c r="H29" s="225"/>
      <c r="I29" s="225"/>
      <c r="J29" s="225"/>
      <c r="K29" s="225"/>
      <c r="L29" s="225"/>
      <c r="M29" s="225"/>
      <c r="N29" s="225"/>
      <c r="O29" s="225"/>
      <c r="P29" s="225"/>
      <c r="Q29" s="225"/>
      <c r="R29" s="225"/>
      <c r="S29" s="225"/>
      <c r="T29" s="225"/>
      <c r="U29" s="225"/>
      <c r="V29" s="225"/>
      <c r="W29" s="225"/>
      <c r="X29" s="225"/>
      <c r="Y29" s="216"/>
      <c r="Z29" s="216"/>
      <c r="AA29" s="216"/>
      <c r="AB29" s="216"/>
      <c r="AC29" s="216"/>
      <c r="AD29" s="216"/>
      <c r="AE29" s="216"/>
      <c r="AF29" s="216"/>
      <c r="AG29" s="216" t="s">
        <v>164</v>
      </c>
      <c r="AH29" s="216">
        <v>0</v>
      </c>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39">
        <v>7</v>
      </c>
      <c r="B30" s="240" t="s">
        <v>184</v>
      </c>
      <c r="C30" s="259" t="s">
        <v>185</v>
      </c>
      <c r="D30" s="241" t="s">
        <v>156</v>
      </c>
      <c r="E30" s="242">
        <v>58.084000000000003</v>
      </c>
      <c r="F30" s="243"/>
      <c r="G30" s="244">
        <f>ROUND(E30*F30,2)</f>
        <v>0</v>
      </c>
      <c r="H30" s="243"/>
      <c r="I30" s="244">
        <f>ROUND(E30*H30,2)</f>
        <v>0</v>
      </c>
      <c r="J30" s="243"/>
      <c r="K30" s="244">
        <f>ROUND(E30*J30,2)</f>
        <v>0</v>
      </c>
      <c r="L30" s="244">
        <v>21</v>
      </c>
      <c r="M30" s="244">
        <f>G30*(1+L30/100)</f>
        <v>0</v>
      </c>
      <c r="N30" s="244">
        <v>0</v>
      </c>
      <c r="O30" s="244">
        <f>ROUND(E30*N30,2)</f>
        <v>0</v>
      </c>
      <c r="P30" s="244">
        <v>0</v>
      </c>
      <c r="Q30" s="244">
        <f>ROUND(E30*P30,2)</f>
        <v>0</v>
      </c>
      <c r="R30" s="244" t="s">
        <v>157</v>
      </c>
      <c r="S30" s="244" t="s">
        <v>158</v>
      </c>
      <c r="T30" s="245" t="s">
        <v>158</v>
      </c>
      <c r="U30" s="225">
        <v>1.0999999999999999E-2</v>
      </c>
      <c r="V30" s="225">
        <f>ROUND(E30*U30,2)</f>
        <v>0.64</v>
      </c>
      <c r="W30" s="225"/>
      <c r="X30" s="225" t="s">
        <v>159</v>
      </c>
      <c r="Y30" s="216"/>
      <c r="Z30" s="216"/>
      <c r="AA30" s="216"/>
      <c r="AB30" s="216"/>
      <c r="AC30" s="216"/>
      <c r="AD30" s="216"/>
      <c r="AE30" s="216"/>
      <c r="AF30" s="216"/>
      <c r="AG30" s="216" t="s">
        <v>160</v>
      </c>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23"/>
      <c r="B31" s="224"/>
      <c r="C31" s="260" t="s">
        <v>186</v>
      </c>
      <c r="D31" s="247"/>
      <c r="E31" s="247"/>
      <c r="F31" s="247"/>
      <c r="G31" s="247"/>
      <c r="H31" s="225"/>
      <c r="I31" s="225"/>
      <c r="J31" s="225"/>
      <c r="K31" s="225"/>
      <c r="L31" s="225"/>
      <c r="M31" s="225"/>
      <c r="N31" s="225"/>
      <c r="O31" s="225"/>
      <c r="P31" s="225"/>
      <c r="Q31" s="225"/>
      <c r="R31" s="225"/>
      <c r="S31" s="225"/>
      <c r="T31" s="225"/>
      <c r="U31" s="225"/>
      <c r="V31" s="225"/>
      <c r="W31" s="225"/>
      <c r="X31" s="225"/>
      <c r="Y31" s="216"/>
      <c r="Z31" s="216"/>
      <c r="AA31" s="216"/>
      <c r="AB31" s="216"/>
      <c r="AC31" s="216"/>
      <c r="AD31" s="216"/>
      <c r="AE31" s="216"/>
      <c r="AF31" s="216"/>
      <c r="AG31" s="216" t="s">
        <v>162</v>
      </c>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61" t="s">
        <v>187</v>
      </c>
      <c r="D32" s="226"/>
      <c r="E32" s="227"/>
      <c r="F32" s="225"/>
      <c r="G32" s="225"/>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164</v>
      </c>
      <c r="AH32" s="216">
        <v>0</v>
      </c>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61" t="s">
        <v>188</v>
      </c>
      <c r="D33" s="226"/>
      <c r="E33" s="227">
        <v>198.624</v>
      </c>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164</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61" t="s">
        <v>189</v>
      </c>
      <c r="D34" s="226"/>
      <c r="E34" s="227"/>
      <c r="F34" s="225"/>
      <c r="G34" s="225"/>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164</v>
      </c>
      <c r="AH34" s="216">
        <v>0</v>
      </c>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23"/>
      <c r="B35" s="224"/>
      <c r="C35" s="261" t="s">
        <v>190</v>
      </c>
      <c r="D35" s="226"/>
      <c r="E35" s="227">
        <v>-140.54</v>
      </c>
      <c r="F35" s="225"/>
      <c r="G35" s="225"/>
      <c r="H35" s="225"/>
      <c r="I35" s="225"/>
      <c r="J35" s="225"/>
      <c r="K35" s="225"/>
      <c r="L35" s="225"/>
      <c r="M35" s="225"/>
      <c r="N35" s="225"/>
      <c r="O35" s="225"/>
      <c r="P35" s="225"/>
      <c r="Q35" s="225"/>
      <c r="R35" s="225"/>
      <c r="S35" s="225"/>
      <c r="T35" s="225"/>
      <c r="U35" s="225"/>
      <c r="V35" s="225"/>
      <c r="W35" s="225"/>
      <c r="X35" s="225"/>
      <c r="Y35" s="216"/>
      <c r="Z35" s="216"/>
      <c r="AA35" s="216"/>
      <c r="AB35" s="216"/>
      <c r="AC35" s="216"/>
      <c r="AD35" s="216"/>
      <c r="AE35" s="216"/>
      <c r="AF35" s="216"/>
      <c r="AG35" s="216" t="s">
        <v>164</v>
      </c>
      <c r="AH35" s="216">
        <v>0</v>
      </c>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39">
        <v>8</v>
      </c>
      <c r="B36" s="240" t="s">
        <v>191</v>
      </c>
      <c r="C36" s="259" t="s">
        <v>192</v>
      </c>
      <c r="D36" s="241" t="s">
        <v>156</v>
      </c>
      <c r="E36" s="242">
        <v>140.54400000000001</v>
      </c>
      <c r="F36" s="243"/>
      <c r="G36" s="244">
        <f>ROUND(E36*F36,2)</f>
        <v>0</v>
      </c>
      <c r="H36" s="243"/>
      <c r="I36" s="244">
        <f>ROUND(E36*H36,2)</f>
        <v>0</v>
      </c>
      <c r="J36" s="243"/>
      <c r="K36" s="244">
        <f>ROUND(E36*J36,2)</f>
        <v>0</v>
      </c>
      <c r="L36" s="244">
        <v>21</v>
      </c>
      <c r="M36" s="244">
        <f>G36*(1+L36/100)</f>
        <v>0</v>
      </c>
      <c r="N36" s="244">
        <v>0</v>
      </c>
      <c r="O36" s="244">
        <f>ROUND(E36*N36,2)</f>
        <v>0</v>
      </c>
      <c r="P36" s="244">
        <v>0</v>
      </c>
      <c r="Q36" s="244">
        <f>ROUND(E36*P36,2)</f>
        <v>0</v>
      </c>
      <c r="R36" s="244" t="s">
        <v>157</v>
      </c>
      <c r="S36" s="244" t="s">
        <v>158</v>
      </c>
      <c r="T36" s="245" t="s">
        <v>158</v>
      </c>
      <c r="U36" s="225">
        <v>0</v>
      </c>
      <c r="V36" s="225">
        <f>ROUND(E36*U36,2)</f>
        <v>0</v>
      </c>
      <c r="W36" s="225"/>
      <c r="X36" s="225" t="s">
        <v>159</v>
      </c>
      <c r="Y36" s="216"/>
      <c r="Z36" s="216"/>
      <c r="AA36" s="216"/>
      <c r="AB36" s="216"/>
      <c r="AC36" s="216"/>
      <c r="AD36" s="216"/>
      <c r="AE36" s="216"/>
      <c r="AF36" s="216"/>
      <c r="AG36" s="216" t="s">
        <v>193</v>
      </c>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23"/>
      <c r="B37" s="224"/>
      <c r="C37" s="260" t="s">
        <v>194</v>
      </c>
      <c r="D37" s="247"/>
      <c r="E37" s="247"/>
      <c r="F37" s="247"/>
      <c r="G37" s="247"/>
      <c r="H37" s="225"/>
      <c r="I37" s="225"/>
      <c r="J37" s="225"/>
      <c r="K37" s="225"/>
      <c r="L37" s="225"/>
      <c r="M37" s="225"/>
      <c r="N37" s="225"/>
      <c r="O37" s="225"/>
      <c r="P37" s="225"/>
      <c r="Q37" s="225"/>
      <c r="R37" s="225"/>
      <c r="S37" s="225"/>
      <c r="T37" s="225"/>
      <c r="U37" s="225"/>
      <c r="V37" s="225"/>
      <c r="W37" s="225"/>
      <c r="X37" s="225"/>
      <c r="Y37" s="216"/>
      <c r="Z37" s="216"/>
      <c r="AA37" s="216"/>
      <c r="AB37" s="216"/>
      <c r="AC37" s="216"/>
      <c r="AD37" s="216"/>
      <c r="AE37" s="216"/>
      <c r="AF37" s="216"/>
      <c r="AG37" s="216" t="s">
        <v>162</v>
      </c>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5" t="s">
        <v>195</v>
      </c>
      <c r="D38" s="248"/>
      <c r="E38" s="248"/>
      <c r="F38" s="248"/>
      <c r="G38" s="248"/>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196</v>
      </c>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23"/>
      <c r="B39" s="224"/>
      <c r="C39" s="261" t="s">
        <v>187</v>
      </c>
      <c r="D39" s="226"/>
      <c r="E39" s="227"/>
      <c r="F39" s="225"/>
      <c r="G39" s="225"/>
      <c r="H39" s="225"/>
      <c r="I39" s="225"/>
      <c r="J39" s="225"/>
      <c r="K39" s="225"/>
      <c r="L39" s="225"/>
      <c r="M39" s="225"/>
      <c r="N39" s="225"/>
      <c r="O39" s="225"/>
      <c r="P39" s="225"/>
      <c r="Q39" s="225"/>
      <c r="R39" s="225"/>
      <c r="S39" s="225"/>
      <c r="T39" s="225"/>
      <c r="U39" s="225"/>
      <c r="V39" s="225"/>
      <c r="W39" s="225"/>
      <c r="X39" s="225"/>
      <c r="Y39" s="216"/>
      <c r="Z39" s="216"/>
      <c r="AA39" s="216"/>
      <c r="AB39" s="216"/>
      <c r="AC39" s="216"/>
      <c r="AD39" s="216"/>
      <c r="AE39" s="216"/>
      <c r="AF39" s="216"/>
      <c r="AG39" s="216" t="s">
        <v>164</v>
      </c>
      <c r="AH39" s="216">
        <v>0</v>
      </c>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1" t="s">
        <v>188</v>
      </c>
      <c r="D40" s="226"/>
      <c r="E40" s="227">
        <v>198.624</v>
      </c>
      <c r="F40" s="225"/>
      <c r="G40" s="225"/>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164</v>
      </c>
      <c r="AH40" s="216">
        <v>0</v>
      </c>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row>
    <row r="41" spans="1:60" outlineLevel="1">
      <c r="A41" s="223"/>
      <c r="B41" s="224"/>
      <c r="C41" s="261" t="s">
        <v>189</v>
      </c>
      <c r="D41" s="226"/>
      <c r="E41" s="227"/>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164</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23"/>
      <c r="B42" s="224"/>
      <c r="C42" s="261" t="s">
        <v>197</v>
      </c>
      <c r="D42" s="226"/>
      <c r="E42" s="227"/>
      <c r="F42" s="225"/>
      <c r="G42" s="225"/>
      <c r="H42" s="225"/>
      <c r="I42" s="225"/>
      <c r="J42" s="225"/>
      <c r="K42" s="225"/>
      <c r="L42" s="225"/>
      <c r="M42" s="225"/>
      <c r="N42" s="225"/>
      <c r="O42" s="225"/>
      <c r="P42" s="225"/>
      <c r="Q42" s="225"/>
      <c r="R42" s="225"/>
      <c r="S42" s="225"/>
      <c r="T42" s="225"/>
      <c r="U42" s="225"/>
      <c r="V42" s="225"/>
      <c r="W42" s="225"/>
      <c r="X42" s="225"/>
      <c r="Y42" s="216"/>
      <c r="Z42" s="216"/>
      <c r="AA42" s="216"/>
      <c r="AB42" s="216"/>
      <c r="AC42" s="216"/>
      <c r="AD42" s="216"/>
      <c r="AE42" s="216"/>
      <c r="AF42" s="216"/>
      <c r="AG42" s="216" t="s">
        <v>164</v>
      </c>
      <c r="AH42" s="216">
        <v>0</v>
      </c>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1" t="s">
        <v>198</v>
      </c>
      <c r="D43" s="226"/>
      <c r="E43" s="227">
        <v>-13.2</v>
      </c>
      <c r="F43" s="225"/>
      <c r="G43" s="225"/>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164</v>
      </c>
      <c r="AH43" s="216">
        <v>0</v>
      </c>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61" t="s">
        <v>199</v>
      </c>
      <c r="D44" s="226"/>
      <c r="E44" s="227"/>
      <c r="F44" s="225"/>
      <c r="G44" s="225"/>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164</v>
      </c>
      <c r="AH44" s="216">
        <v>0</v>
      </c>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61" t="s">
        <v>200</v>
      </c>
      <c r="D45" s="226"/>
      <c r="E45" s="227">
        <v>-44.88</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164</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outlineLevel="1">
      <c r="A46" s="239">
        <v>9</v>
      </c>
      <c r="B46" s="240" t="s">
        <v>201</v>
      </c>
      <c r="C46" s="259" t="s">
        <v>202</v>
      </c>
      <c r="D46" s="241" t="s">
        <v>156</v>
      </c>
      <c r="E46" s="242">
        <v>44.88</v>
      </c>
      <c r="F46" s="243"/>
      <c r="G46" s="244">
        <f>ROUND(E46*F46,2)</f>
        <v>0</v>
      </c>
      <c r="H46" s="243"/>
      <c r="I46" s="244">
        <f>ROUND(E46*H46,2)</f>
        <v>0</v>
      </c>
      <c r="J46" s="243"/>
      <c r="K46" s="244">
        <f>ROUND(E46*J46,2)</f>
        <v>0</v>
      </c>
      <c r="L46" s="244">
        <v>21</v>
      </c>
      <c r="M46" s="244">
        <f>G46*(1+L46/100)</f>
        <v>0</v>
      </c>
      <c r="N46" s="244">
        <v>0</v>
      </c>
      <c r="O46" s="244">
        <f>ROUND(E46*N46,2)</f>
        <v>0</v>
      </c>
      <c r="P46" s="244">
        <v>0</v>
      </c>
      <c r="Q46" s="244">
        <f>ROUND(E46*P46,2)</f>
        <v>0</v>
      </c>
      <c r="R46" s="244" t="s">
        <v>157</v>
      </c>
      <c r="S46" s="244" t="s">
        <v>158</v>
      </c>
      <c r="T46" s="245" t="s">
        <v>158</v>
      </c>
      <c r="U46" s="225">
        <v>0</v>
      </c>
      <c r="V46" s="225">
        <f>ROUND(E46*U46,2)</f>
        <v>0</v>
      </c>
      <c r="W46" s="225"/>
      <c r="X46" s="225" t="s">
        <v>159</v>
      </c>
      <c r="Y46" s="216"/>
      <c r="Z46" s="216"/>
      <c r="AA46" s="216"/>
      <c r="AB46" s="216"/>
      <c r="AC46" s="216"/>
      <c r="AD46" s="216"/>
      <c r="AE46" s="216"/>
      <c r="AF46" s="216"/>
      <c r="AG46" s="216" t="s">
        <v>193</v>
      </c>
      <c r="AH46" s="216"/>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ht="21" outlineLevel="1">
      <c r="A47" s="223"/>
      <c r="B47" s="224"/>
      <c r="C47" s="260" t="s">
        <v>203</v>
      </c>
      <c r="D47" s="247"/>
      <c r="E47" s="247"/>
      <c r="F47" s="247"/>
      <c r="G47" s="247"/>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162</v>
      </c>
      <c r="AH47" s="216"/>
      <c r="AI47" s="216"/>
      <c r="AJ47" s="216"/>
      <c r="AK47" s="216"/>
      <c r="AL47" s="216"/>
      <c r="AM47" s="216"/>
      <c r="AN47" s="216"/>
      <c r="AO47" s="216"/>
      <c r="AP47" s="216"/>
      <c r="AQ47" s="216"/>
      <c r="AR47" s="216"/>
      <c r="AS47" s="216"/>
      <c r="AT47" s="216"/>
      <c r="AU47" s="216"/>
      <c r="AV47" s="216"/>
      <c r="AW47" s="216"/>
      <c r="AX47" s="216"/>
      <c r="AY47" s="216"/>
      <c r="AZ47" s="216"/>
      <c r="BA47" s="246" t="str">
        <f>C47</f>
        <v>sypaninou z vhodných hornin tř. 1 - 4 nebo materiálem připraveným podél výkopu ve vzdálenosti do 3 m od jeho kraje, pro jakoukoliv hloubku výkopu a jakoukoliv míru zhutnění,</v>
      </c>
      <c r="BB47" s="216"/>
      <c r="BC47" s="216"/>
      <c r="BD47" s="216"/>
      <c r="BE47" s="216"/>
      <c r="BF47" s="216"/>
      <c r="BG47" s="216"/>
      <c r="BH47" s="216"/>
    </row>
    <row r="48" spans="1:60" outlineLevel="1">
      <c r="A48" s="223"/>
      <c r="B48" s="224"/>
      <c r="C48" s="261" t="s">
        <v>204</v>
      </c>
      <c r="D48" s="226"/>
      <c r="E48" s="227">
        <v>11.151999999999999</v>
      </c>
      <c r="F48" s="225"/>
      <c r="G48" s="225"/>
      <c r="H48" s="225"/>
      <c r="I48" s="225"/>
      <c r="J48" s="225"/>
      <c r="K48" s="225"/>
      <c r="L48" s="225"/>
      <c r="M48" s="225"/>
      <c r="N48" s="225"/>
      <c r="O48" s="225"/>
      <c r="P48" s="225"/>
      <c r="Q48" s="225"/>
      <c r="R48" s="225"/>
      <c r="S48" s="225"/>
      <c r="T48" s="225"/>
      <c r="U48" s="225"/>
      <c r="V48" s="225"/>
      <c r="W48" s="225"/>
      <c r="X48" s="225"/>
      <c r="Y48" s="216"/>
      <c r="Z48" s="216"/>
      <c r="AA48" s="216"/>
      <c r="AB48" s="216"/>
      <c r="AC48" s="216"/>
      <c r="AD48" s="216"/>
      <c r="AE48" s="216"/>
      <c r="AF48" s="216"/>
      <c r="AG48" s="216" t="s">
        <v>164</v>
      </c>
      <c r="AH48" s="216">
        <v>0</v>
      </c>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23"/>
      <c r="B49" s="224"/>
      <c r="C49" s="261" t="s">
        <v>205</v>
      </c>
      <c r="D49" s="226"/>
      <c r="E49" s="227">
        <v>33.728000000000002</v>
      </c>
      <c r="F49" s="225"/>
      <c r="G49" s="225"/>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164</v>
      </c>
      <c r="AH49" s="216">
        <v>0</v>
      </c>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row>
    <row r="50" spans="1:60" outlineLevel="1">
      <c r="A50" s="239">
        <v>10</v>
      </c>
      <c r="B50" s="240" t="s">
        <v>206</v>
      </c>
      <c r="C50" s="259" t="s">
        <v>207</v>
      </c>
      <c r="D50" s="241" t="s">
        <v>208</v>
      </c>
      <c r="E50" s="242">
        <v>132</v>
      </c>
      <c r="F50" s="243"/>
      <c r="G50" s="244">
        <f>ROUND(E50*F50,2)</f>
        <v>0</v>
      </c>
      <c r="H50" s="243"/>
      <c r="I50" s="244">
        <f>ROUND(E50*H50,2)</f>
        <v>0</v>
      </c>
      <c r="J50" s="243"/>
      <c r="K50" s="244">
        <f>ROUND(E50*J50,2)</f>
        <v>0</v>
      </c>
      <c r="L50" s="244">
        <v>21</v>
      </c>
      <c r="M50" s="244">
        <f>G50*(1+L50/100)</f>
        <v>0</v>
      </c>
      <c r="N50" s="244">
        <v>0</v>
      </c>
      <c r="O50" s="244">
        <f>ROUND(E50*N50,2)</f>
        <v>0</v>
      </c>
      <c r="P50" s="244">
        <v>0</v>
      </c>
      <c r="Q50" s="244">
        <f>ROUND(E50*P50,2)</f>
        <v>0</v>
      </c>
      <c r="R50" s="244" t="s">
        <v>209</v>
      </c>
      <c r="S50" s="244" t="s">
        <v>158</v>
      </c>
      <c r="T50" s="245" t="s">
        <v>158</v>
      </c>
      <c r="U50" s="225">
        <v>0.06</v>
      </c>
      <c r="V50" s="225">
        <f>ROUND(E50*U50,2)</f>
        <v>7.92</v>
      </c>
      <c r="W50" s="225"/>
      <c r="X50" s="225" t="s">
        <v>159</v>
      </c>
      <c r="Y50" s="216"/>
      <c r="Z50" s="216"/>
      <c r="AA50" s="216"/>
      <c r="AB50" s="216"/>
      <c r="AC50" s="216"/>
      <c r="AD50" s="216"/>
      <c r="AE50" s="216"/>
      <c r="AF50" s="216"/>
      <c r="AG50" s="216" t="s">
        <v>193</v>
      </c>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23"/>
      <c r="B51" s="224"/>
      <c r="C51" s="260" t="s">
        <v>210</v>
      </c>
      <c r="D51" s="247"/>
      <c r="E51" s="247"/>
      <c r="F51" s="247"/>
      <c r="G51" s="247"/>
      <c r="H51" s="225"/>
      <c r="I51" s="225"/>
      <c r="J51" s="225"/>
      <c r="K51" s="225"/>
      <c r="L51" s="225"/>
      <c r="M51" s="225"/>
      <c r="N51" s="225"/>
      <c r="O51" s="225"/>
      <c r="P51" s="225"/>
      <c r="Q51" s="225"/>
      <c r="R51" s="225"/>
      <c r="S51" s="225"/>
      <c r="T51" s="225"/>
      <c r="U51" s="225"/>
      <c r="V51" s="225"/>
      <c r="W51" s="225"/>
      <c r="X51" s="225"/>
      <c r="Y51" s="216"/>
      <c r="Z51" s="216"/>
      <c r="AA51" s="216"/>
      <c r="AB51" s="216"/>
      <c r="AC51" s="216"/>
      <c r="AD51" s="216"/>
      <c r="AE51" s="216"/>
      <c r="AF51" s="216"/>
      <c r="AG51" s="216" t="s">
        <v>162</v>
      </c>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23"/>
      <c r="B52" s="224"/>
      <c r="C52" s="261" t="s">
        <v>211</v>
      </c>
      <c r="D52" s="226"/>
      <c r="E52" s="227">
        <v>32.799999999999997</v>
      </c>
      <c r="F52" s="225"/>
      <c r="G52" s="225"/>
      <c r="H52" s="225"/>
      <c r="I52" s="225"/>
      <c r="J52" s="225"/>
      <c r="K52" s="225"/>
      <c r="L52" s="225"/>
      <c r="M52" s="225"/>
      <c r="N52" s="225"/>
      <c r="O52" s="225"/>
      <c r="P52" s="225"/>
      <c r="Q52" s="225"/>
      <c r="R52" s="225"/>
      <c r="S52" s="225"/>
      <c r="T52" s="225"/>
      <c r="U52" s="225"/>
      <c r="V52" s="225"/>
      <c r="W52" s="225"/>
      <c r="X52" s="225"/>
      <c r="Y52" s="216"/>
      <c r="Z52" s="216"/>
      <c r="AA52" s="216"/>
      <c r="AB52" s="216"/>
      <c r="AC52" s="216"/>
      <c r="AD52" s="216"/>
      <c r="AE52" s="216"/>
      <c r="AF52" s="216"/>
      <c r="AG52" s="216" t="s">
        <v>164</v>
      </c>
      <c r="AH52" s="216">
        <v>0</v>
      </c>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23"/>
      <c r="B53" s="224"/>
      <c r="C53" s="261" t="s">
        <v>212</v>
      </c>
      <c r="D53" s="226"/>
      <c r="E53" s="227">
        <v>99.2</v>
      </c>
      <c r="F53" s="225"/>
      <c r="G53" s="225"/>
      <c r="H53" s="225"/>
      <c r="I53" s="225"/>
      <c r="J53" s="225"/>
      <c r="K53" s="225"/>
      <c r="L53" s="225"/>
      <c r="M53" s="225"/>
      <c r="N53" s="225"/>
      <c r="O53" s="225"/>
      <c r="P53" s="225"/>
      <c r="Q53" s="225"/>
      <c r="R53" s="225"/>
      <c r="S53" s="225"/>
      <c r="T53" s="225"/>
      <c r="U53" s="225"/>
      <c r="V53" s="225"/>
      <c r="W53" s="225"/>
      <c r="X53" s="225"/>
      <c r="Y53" s="216"/>
      <c r="Z53" s="216"/>
      <c r="AA53" s="216"/>
      <c r="AB53" s="216"/>
      <c r="AC53" s="216"/>
      <c r="AD53" s="216"/>
      <c r="AE53" s="216"/>
      <c r="AF53" s="216"/>
      <c r="AG53" s="216" t="s">
        <v>164</v>
      </c>
      <c r="AH53" s="216">
        <v>0</v>
      </c>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ht="20.399999999999999" outlineLevel="1">
      <c r="A54" s="239">
        <v>11</v>
      </c>
      <c r="B54" s="240" t="s">
        <v>213</v>
      </c>
      <c r="C54" s="259" t="s">
        <v>214</v>
      </c>
      <c r="D54" s="241" t="s">
        <v>208</v>
      </c>
      <c r="E54" s="242">
        <v>132</v>
      </c>
      <c r="F54" s="243"/>
      <c r="G54" s="244">
        <f>ROUND(E54*F54,2)</f>
        <v>0</v>
      </c>
      <c r="H54" s="243"/>
      <c r="I54" s="244">
        <f>ROUND(E54*H54,2)</f>
        <v>0</v>
      </c>
      <c r="J54" s="243"/>
      <c r="K54" s="244">
        <f>ROUND(E54*J54,2)</f>
        <v>0</v>
      </c>
      <c r="L54" s="244">
        <v>21</v>
      </c>
      <c r="M54" s="244">
        <f>G54*(1+L54/100)</f>
        <v>0</v>
      </c>
      <c r="N54" s="244">
        <v>0</v>
      </c>
      <c r="O54" s="244">
        <f>ROUND(E54*N54,2)</f>
        <v>0</v>
      </c>
      <c r="P54" s="244">
        <v>0</v>
      </c>
      <c r="Q54" s="244">
        <f>ROUND(E54*P54,2)</f>
        <v>0</v>
      </c>
      <c r="R54" s="244" t="s">
        <v>157</v>
      </c>
      <c r="S54" s="244" t="s">
        <v>158</v>
      </c>
      <c r="T54" s="245" t="s">
        <v>158</v>
      </c>
      <c r="U54" s="225">
        <v>0.62</v>
      </c>
      <c r="V54" s="225">
        <f>ROUND(E54*U54,2)</f>
        <v>81.84</v>
      </c>
      <c r="W54" s="225"/>
      <c r="X54" s="225" t="s">
        <v>159</v>
      </c>
      <c r="Y54" s="216"/>
      <c r="Z54" s="216"/>
      <c r="AA54" s="216"/>
      <c r="AB54" s="216"/>
      <c r="AC54" s="216"/>
      <c r="AD54" s="216"/>
      <c r="AE54" s="216"/>
      <c r="AF54" s="216"/>
      <c r="AG54" s="216" t="s">
        <v>160</v>
      </c>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23"/>
      <c r="B55" s="224"/>
      <c r="C55" s="260" t="s">
        <v>215</v>
      </c>
      <c r="D55" s="247"/>
      <c r="E55" s="247"/>
      <c r="F55" s="247"/>
      <c r="G55" s="247"/>
      <c r="H55" s="225"/>
      <c r="I55" s="225"/>
      <c r="J55" s="225"/>
      <c r="K55" s="225"/>
      <c r="L55" s="225"/>
      <c r="M55" s="225"/>
      <c r="N55" s="225"/>
      <c r="O55" s="225"/>
      <c r="P55" s="225"/>
      <c r="Q55" s="225"/>
      <c r="R55" s="225"/>
      <c r="S55" s="225"/>
      <c r="T55" s="225"/>
      <c r="U55" s="225"/>
      <c r="V55" s="225"/>
      <c r="W55" s="225"/>
      <c r="X55" s="225"/>
      <c r="Y55" s="216"/>
      <c r="Z55" s="216"/>
      <c r="AA55" s="216"/>
      <c r="AB55" s="216"/>
      <c r="AC55" s="216"/>
      <c r="AD55" s="216"/>
      <c r="AE55" s="216"/>
      <c r="AF55" s="216"/>
      <c r="AG55" s="216" t="s">
        <v>162</v>
      </c>
      <c r="AH55" s="216"/>
      <c r="AI55" s="216"/>
      <c r="AJ55" s="216"/>
      <c r="AK55" s="216"/>
      <c r="AL55" s="216"/>
      <c r="AM55" s="216"/>
      <c r="AN55" s="216"/>
      <c r="AO55" s="216"/>
      <c r="AP55" s="216"/>
      <c r="AQ55" s="216"/>
      <c r="AR55" s="216"/>
      <c r="AS55" s="216"/>
      <c r="AT55" s="216"/>
      <c r="AU55" s="216"/>
      <c r="AV55" s="216"/>
      <c r="AW55" s="216"/>
      <c r="AX55" s="216"/>
      <c r="AY55" s="216"/>
      <c r="AZ55" s="216"/>
      <c r="BA55" s="246" t="str">
        <f>C55</f>
        <v>s případným nutným přemístěním hromad nebo dočasných skládek na místo potřeby ze vzdálenosti do 30 m, v rovině nebo ve svahu do 1 : 5,</v>
      </c>
      <c r="BB55" s="216"/>
      <c r="BC55" s="216"/>
      <c r="BD55" s="216"/>
      <c r="BE55" s="216"/>
      <c r="BF55" s="216"/>
      <c r="BG55" s="216"/>
      <c r="BH55" s="216"/>
    </row>
    <row r="56" spans="1:60" outlineLevel="1">
      <c r="A56" s="239">
        <v>12</v>
      </c>
      <c r="B56" s="240" t="s">
        <v>216</v>
      </c>
      <c r="C56" s="259" t="s">
        <v>217</v>
      </c>
      <c r="D56" s="241" t="s">
        <v>208</v>
      </c>
      <c r="E56" s="242">
        <v>396</v>
      </c>
      <c r="F56" s="243"/>
      <c r="G56" s="244">
        <f>ROUND(E56*F56,2)</f>
        <v>0</v>
      </c>
      <c r="H56" s="243"/>
      <c r="I56" s="244">
        <f>ROUND(E56*H56,2)</f>
        <v>0</v>
      </c>
      <c r="J56" s="243"/>
      <c r="K56" s="244">
        <f>ROUND(E56*J56,2)</f>
        <v>0</v>
      </c>
      <c r="L56" s="244">
        <v>21</v>
      </c>
      <c r="M56" s="244">
        <f>G56*(1+L56/100)</f>
        <v>0</v>
      </c>
      <c r="N56" s="244">
        <v>0</v>
      </c>
      <c r="O56" s="244">
        <f>ROUND(E56*N56,2)</f>
        <v>0</v>
      </c>
      <c r="P56" s="244">
        <v>0</v>
      </c>
      <c r="Q56" s="244">
        <f>ROUND(E56*P56,2)</f>
        <v>0</v>
      </c>
      <c r="R56" s="244" t="s">
        <v>209</v>
      </c>
      <c r="S56" s="244" t="s">
        <v>158</v>
      </c>
      <c r="T56" s="245" t="s">
        <v>158</v>
      </c>
      <c r="U56" s="225">
        <v>0</v>
      </c>
      <c r="V56" s="225">
        <f>ROUND(E56*U56,2)</f>
        <v>0</v>
      </c>
      <c r="W56" s="225"/>
      <c r="X56" s="225" t="s">
        <v>159</v>
      </c>
      <c r="Y56" s="216"/>
      <c r="Z56" s="216"/>
      <c r="AA56" s="216"/>
      <c r="AB56" s="216"/>
      <c r="AC56" s="216"/>
      <c r="AD56" s="216"/>
      <c r="AE56" s="216"/>
      <c r="AF56" s="216"/>
      <c r="AG56" s="216" t="s">
        <v>193</v>
      </c>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23"/>
      <c r="B57" s="224"/>
      <c r="C57" s="261" t="s">
        <v>218</v>
      </c>
      <c r="D57" s="226"/>
      <c r="E57" s="227">
        <v>396</v>
      </c>
      <c r="F57" s="225"/>
      <c r="G57" s="225"/>
      <c r="H57" s="225"/>
      <c r="I57" s="225"/>
      <c r="J57" s="225"/>
      <c r="K57" s="225"/>
      <c r="L57" s="225"/>
      <c r="M57" s="225"/>
      <c r="N57" s="225"/>
      <c r="O57" s="225"/>
      <c r="P57" s="225"/>
      <c r="Q57" s="225"/>
      <c r="R57" s="225"/>
      <c r="S57" s="225"/>
      <c r="T57" s="225"/>
      <c r="U57" s="225"/>
      <c r="V57" s="225"/>
      <c r="W57" s="225"/>
      <c r="X57" s="225"/>
      <c r="Y57" s="216"/>
      <c r="Z57" s="216"/>
      <c r="AA57" s="216"/>
      <c r="AB57" s="216"/>
      <c r="AC57" s="216"/>
      <c r="AD57" s="216"/>
      <c r="AE57" s="216"/>
      <c r="AF57" s="216"/>
      <c r="AG57" s="216" t="s">
        <v>164</v>
      </c>
      <c r="AH57" s="216">
        <v>0</v>
      </c>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49">
        <v>13</v>
      </c>
      <c r="B58" s="250" t="s">
        <v>219</v>
      </c>
      <c r="C58" s="266" t="s">
        <v>220</v>
      </c>
      <c r="D58" s="251" t="s">
        <v>208</v>
      </c>
      <c r="E58" s="252">
        <v>396</v>
      </c>
      <c r="F58" s="253"/>
      <c r="G58" s="254">
        <f>ROUND(E58*F58,2)</f>
        <v>0</v>
      </c>
      <c r="H58" s="253"/>
      <c r="I58" s="254">
        <f>ROUND(E58*H58,2)</f>
        <v>0</v>
      </c>
      <c r="J58" s="253"/>
      <c r="K58" s="254">
        <f>ROUND(E58*J58,2)</f>
        <v>0</v>
      </c>
      <c r="L58" s="254">
        <v>21</v>
      </c>
      <c r="M58" s="254">
        <f>G58*(1+L58/100)</f>
        <v>0</v>
      </c>
      <c r="N58" s="254">
        <v>0</v>
      </c>
      <c r="O58" s="254">
        <f>ROUND(E58*N58,2)</f>
        <v>0</v>
      </c>
      <c r="P58" s="254">
        <v>0</v>
      </c>
      <c r="Q58" s="254">
        <f>ROUND(E58*P58,2)</f>
        <v>0</v>
      </c>
      <c r="R58" s="254" t="s">
        <v>209</v>
      </c>
      <c r="S58" s="254" t="s">
        <v>158</v>
      </c>
      <c r="T58" s="255" t="s">
        <v>158</v>
      </c>
      <c r="U58" s="225">
        <v>1E-3</v>
      </c>
      <c r="V58" s="225">
        <f>ROUND(E58*U58,2)</f>
        <v>0.4</v>
      </c>
      <c r="W58" s="225"/>
      <c r="X58" s="225" t="s">
        <v>159</v>
      </c>
      <c r="Y58" s="216"/>
      <c r="Z58" s="216"/>
      <c r="AA58" s="216"/>
      <c r="AB58" s="216"/>
      <c r="AC58" s="216"/>
      <c r="AD58" s="216"/>
      <c r="AE58" s="216"/>
      <c r="AF58" s="216"/>
      <c r="AG58" s="216" t="s">
        <v>160</v>
      </c>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49">
        <v>14</v>
      </c>
      <c r="B59" s="250" t="s">
        <v>221</v>
      </c>
      <c r="C59" s="266" t="s">
        <v>222</v>
      </c>
      <c r="D59" s="251" t="s">
        <v>208</v>
      </c>
      <c r="E59" s="252">
        <v>396</v>
      </c>
      <c r="F59" s="253"/>
      <c r="G59" s="254">
        <f>ROUND(E59*F59,2)</f>
        <v>0</v>
      </c>
      <c r="H59" s="253"/>
      <c r="I59" s="254">
        <f>ROUND(E59*H59,2)</f>
        <v>0</v>
      </c>
      <c r="J59" s="253"/>
      <c r="K59" s="254">
        <f>ROUND(E59*J59,2)</f>
        <v>0</v>
      </c>
      <c r="L59" s="254">
        <v>21</v>
      </c>
      <c r="M59" s="254">
        <f>G59*(1+L59/100)</f>
        <v>0</v>
      </c>
      <c r="N59" s="254">
        <v>0</v>
      </c>
      <c r="O59" s="254">
        <f>ROUND(E59*N59,2)</f>
        <v>0</v>
      </c>
      <c r="P59" s="254">
        <v>0</v>
      </c>
      <c r="Q59" s="254">
        <f>ROUND(E59*P59,2)</f>
        <v>0</v>
      </c>
      <c r="R59" s="254" t="s">
        <v>209</v>
      </c>
      <c r="S59" s="254" t="s">
        <v>158</v>
      </c>
      <c r="T59" s="255" t="s">
        <v>158</v>
      </c>
      <c r="U59" s="225">
        <v>0</v>
      </c>
      <c r="V59" s="225">
        <f>ROUND(E59*U59,2)</f>
        <v>0</v>
      </c>
      <c r="W59" s="225"/>
      <c r="X59" s="225" t="s">
        <v>159</v>
      </c>
      <c r="Y59" s="216"/>
      <c r="Z59" s="216"/>
      <c r="AA59" s="216"/>
      <c r="AB59" s="216"/>
      <c r="AC59" s="216"/>
      <c r="AD59" s="216"/>
      <c r="AE59" s="216"/>
      <c r="AF59" s="216"/>
      <c r="AG59" s="216" t="s">
        <v>193</v>
      </c>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outlineLevel="1">
      <c r="A60" s="249">
        <v>15</v>
      </c>
      <c r="B60" s="250" t="s">
        <v>223</v>
      </c>
      <c r="C60" s="266" t="s">
        <v>224</v>
      </c>
      <c r="D60" s="251" t="s">
        <v>208</v>
      </c>
      <c r="E60" s="252">
        <v>396</v>
      </c>
      <c r="F60" s="253"/>
      <c r="G60" s="254">
        <f>ROUND(E60*F60,2)</f>
        <v>0</v>
      </c>
      <c r="H60" s="253"/>
      <c r="I60" s="254">
        <f>ROUND(E60*H60,2)</f>
        <v>0</v>
      </c>
      <c r="J60" s="253"/>
      <c r="K60" s="254">
        <f>ROUND(E60*J60,2)</f>
        <v>0</v>
      </c>
      <c r="L60" s="254">
        <v>21</v>
      </c>
      <c r="M60" s="254">
        <f>G60*(1+L60/100)</f>
        <v>0</v>
      </c>
      <c r="N60" s="254">
        <v>0</v>
      </c>
      <c r="O60" s="254">
        <f>ROUND(E60*N60,2)</f>
        <v>0</v>
      </c>
      <c r="P60" s="254">
        <v>0</v>
      </c>
      <c r="Q60" s="254">
        <f>ROUND(E60*P60,2)</f>
        <v>0</v>
      </c>
      <c r="R60" s="254" t="s">
        <v>209</v>
      </c>
      <c r="S60" s="254" t="s">
        <v>158</v>
      </c>
      <c r="T60" s="255" t="s">
        <v>158</v>
      </c>
      <c r="U60" s="225">
        <v>1.4999999999999999E-2</v>
      </c>
      <c r="V60" s="225">
        <f>ROUND(E60*U60,2)</f>
        <v>5.94</v>
      </c>
      <c r="W60" s="225"/>
      <c r="X60" s="225" t="s">
        <v>159</v>
      </c>
      <c r="Y60" s="216"/>
      <c r="Z60" s="216"/>
      <c r="AA60" s="216"/>
      <c r="AB60" s="216"/>
      <c r="AC60" s="216"/>
      <c r="AD60" s="216"/>
      <c r="AE60" s="216"/>
      <c r="AF60" s="216"/>
      <c r="AG60" s="216" t="s">
        <v>160</v>
      </c>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outlineLevel="1">
      <c r="A61" s="239">
        <v>16</v>
      </c>
      <c r="B61" s="240" t="s">
        <v>225</v>
      </c>
      <c r="C61" s="259" t="s">
        <v>226</v>
      </c>
      <c r="D61" s="241" t="s">
        <v>227</v>
      </c>
      <c r="E61" s="242">
        <v>3.96</v>
      </c>
      <c r="F61" s="243"/>
      <c r="G61" s="244">
        <f>ROUND(E61*F61,2)</f>
        <v>0</v>
      </c>
      <c r="H61" s="243"/>
      <c r="I61" s="244">
        <f>ROUND(E61*H61,2)</f>
        <v>0</v>
      </c>
      <c r="J61" s="243"/>
      <c r="K61" s="244">
        <f>ROUND(E61*J61,2)</f>
        <v>0</v>
      </c>
      <c r="L61" s="244">
        <v>21</v>
      </c>
      <c r="M61" s="244">
        <f>G61*(1+L61/100)</f>
        <v>0</v>
      </c>
      <c r="N61" s="244">
        <v>1E-3</v>
      </c>
      <c r="O61" s="244">
        <f>ROUND(E61*N61,2)</f>
        <v>0</v>
      </c>
      <c r="P61" s="244">
        <v>0</v>
      </c>
      <c r="Q61" s="244">
        <f>ROUND(E61*P61,2)</f>
        <v>0</v>
      </c>
      <c r="R61" s="244" t="s">
        <v>228</v>
      </c>
      <c r="S61" s="244" t="s">
        <v>158</v>
      </c>
      <c r="T61" s="245" t="s">
        <v>158</v>
      </c>
      <c r="U61" s="225">
        <v>0</v>
      </c>
      <c r="V61" s="225">
        <f>ROUND(E61*U61,2)</f>
        <v>0</v>
      </c>
      <c r="W61" s="225"/>
      <c r="X61" s="225" t="s">
        <v>229</v>
      </c>
      <c r="Y61" s="216"/>
      <c r="Z61" s="216"/>
      <c r="AA61" s="216"/>
      <c r="AB61" s="216"/>
      <c r="AC61" s="216"/>
      <c r="AD61" s="216"/>
      <c r="AE61" s="216"/>
      <c r="AF61" s="216"/>
      <c r="AG61" s="216" t="s">
        <v>230</v>
      </c>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row>
    <row r="62" spans="1:60" outlineLevel="1">
      <c r="A62" s="223"/>
      <c r="B62" s="224"/>
      <c r="C62" s="261" t="s">
        <v>231</v>
      </c>
      <c r="D62" s="226"/>
      <c r="E62" s="227">
        <v>3.96</v>
      </c>
      <c r="F62" s="225"/>
      <c r="G62" s="225"/>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164</v>
      </c>
      <c r="AH62" s="216">
        <v>0</v>
      </c>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outlineLevel="1">
      <c r="A63" s="239">
        <v>17</v>
      </c>
      <c r="B63" s="240" t="s">
        <v>232</v>
      </c>
      <c r="C63" s="259" t="s">
        <v>233</v>
      </c>
      <c r="D63" s="241" t="s">
        <v>234</v>
      </c>
      <c r="E63" s="242">
        <v>89.76</v>
      </c>
      <c r="F63" s="243"/>
      <c r="G63" s="244">
        <f>ROUND(E63*F63,2)</f>
        <v>0</v>
      </c>
      <c r="H63" s="243"/>
      <c r="I63" s="244">
        <f>ROUND(E63*H63,2)</f>
        <v>0</v>
      </c>
      <c r="J63" s="243"/>
      <c r="K63" s="244">
        <f>ROUND(E63*J63,2)</f>
        <v>0</v>
      </c>
      <c r="L63" s="244">
        <v>21</v>
      </c>
      <c r="M63" s="244">
        <f>G63*(1+L63/100)</f>
        <v>0</v>
      </c>
      <c r="N63" s="244">
        <v>1</v>
      </c>
      <c r="O63" s="244">
        <f>ROUND(E63*N63,2)</f>
        <v>89.76</v>
      </c>
      <c r="P63" s="244">
        <v>0</v>
      </c>
      <c r="Q63" s="244">
        <f>ROUND(E63*P63,2)</f>
        <v>0</v>
      </c>
      <c r="R63" s="244" t="s">
        <v>228</v>
      </c>
      <c r="S63" s="244" t="s">
        <v>158</v>
      </c>
      <c r="T63" s="245" t="s">
        <v>158</v>
      </c>
      <c r="U63" s="225">
        <v>0</v>
      </c>
      <c r="V63" s="225">
        <f>ROUND(E63*U63,2)</f>
        <v>0</v>
      </c>
      <c r="W63" s="225"/>
      <c r="X63" s="225" t="s">
        <v>229</v>
      </c>
      <c r="Y63" s="216"/>
      <c r="Z63" s="216"/>
      <c r="AA63" s="216"/>
      <c r="AB63" s="216"/>
      <c r="AC63" s="216"/>
      <c r="AD63" s="216"/>
      <c r="AE63" s="216"/>
      <c r="AF63" s="216"/>
      <c r="AG63" s="216" t="s">
        <v>235</v>
      </c>
      <c r="AH63" s="216"/>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1" t="s">
        <v>236</v>
      </c>
      <c r="D64" s="226"/>
      <c r="E64" s="227">
        <v>89.76</v>
      </c>
      <c r="F64" s="225"/>
      <c r="G64" s="225"/>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164</v>
      </c>
      <c r="AH64" s="216">
        <v>0</v>
      </c>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c r="A65" s="233" t="s">
        <v>152</v>
      </c>
      <c r="B65" s="234" t="s">
        <v>115</v>
      </c>
      <c r="C65" s="258" t="s">
        <v>116</v>
      </c>
      <c r="D65" s="235"/>
      <c r="E65" s="236"/>
      <c r="F65" s="237"/>
      <c r="G65" s="237">
        <f>SUMIF(AG66:AG69,"&lt;&gt;NOR",G66:G69)</f>
        <v>0</v>
      </c>
      <c r="H65" s="237"/>
      <c r="I65" s="237">
        <f>SUM(I66:I69)</f>
        <v>0</v>
      </c>
      <c r="J65" s="237"/>
      <c r="K65" s="237">
        <f>SUM(K66:K69)</f>
        <v>0</v>
      </c>
      <c r="L65" s="237"/>
      <c r="M65" s="237">
        <f>SUM(M66:M69)</f>
        <v>0</v>
      </c>
      <c r="N65" s="237"/>
      <c r="O65" s="237">
        <f>SUM(O66:O69)</f>
        <v>24.96</v>
      </c>
      <c r="P65" s="237"/>
      <c r="Q65" s="237">
        <f>SUM(Q66:Q69)</f>
        <v>0</v>
      </c>
      <c r="R65" s="237"/>
      <c r="S65" s="237"/>
      <c r="T65" s="238"/>
      <c r="U65" s="232"/>
      <c r="V65" s="232">
        <f>SUM(V66:V69)</f>
        <v>17.420000000000002</v>
      </c>
      <c r="W65" s="232"/>
      <c r="X65" s="232"/>
      <c r="AG65" t="s">
        <v>153</v>
      </c>
    </row>
    <row r="66" spans="1:60" outlineLevel="1">
      <c r="A66" s="239">
        <v>18</v>
      </c>
      <c r="B66" s="240" t="s">
        <v>237</v>
      </c>
      <c r="C66" s="259" t="s">
        <v>238</v>
      </c>
      <c r="D66" s="241" t="s">
        <v>156</v>
      </c>
      <c r="E66" s="242">
        <v>13.2</v>
      </c>
      <c r="F66" s="243"/>
      <c r="G66" s="244">
        <f>ROUND(E66*F66,2)</f>
        <v>0</v>
      </c>
      <c r="H66" s="243"/>
      <c r="I66" s="244">
        <f>ROUND(E66*H66,2)</f>
        <v>0</v>
      </c>
      <c r="J66" s="243"/>
      <c r="K66" s="244">
        <f>ROUND(E66*J66,2)</f>
        <v>0</v>
      </c>
      <c r="L66" s="244">
        <v>21</v>
      </c>
      <c r="M66" s="244">
        <f>G66*(1+L66/100)</f>
        <v>0</v>
      </c>
      <c r="N66" s="244">
        <v>1.8907700000000001</v>
      </c>
      <c r="O66" s="244">
        <f>ROUND(E66*N66,2)</f>
        <v>24.96</v>
      </c>
      <c r="P66" s="244">
        <v>0</v>
      </c>
      <c r="Q66" s="244">
        <f>ROUND(E66*P66,2)</f>
        <v>0</v>
      </c>
      <c r="R66" s="244" t="s">
        <v>239</v>
      </c>
      <c r="S66" s="244" t="s">
        <v>158</v>
      </c>
      <c r="T66" s="245" t="s">
        <v>158</v>
      </c>
      <c r="U66" s="225">
        <v>1.32</v>
      </c>
      <c r="V66" s="225">
        <f>ROUND(E66*U66,2)</f>
        <v>17.420000000000002</v>
      </c>
      <c r="W66" s="225"/>
      <c r="X66" s="225" t="s">
        <v>159</v>
      </c>
      <c r="Y66" s="216"/>
      <c r="Z66" s="216"/>
      <c r="AA66" s="216"/>
      <c r="AB66" s="216"/>
      <c r="AC66" s="216"/>
      <c r="AD66" s="216"/>
      <c r="AE66" s="216"/>
      <c r="AF66" s="216"/>
      <c r="AG66" s="216" t="s">
        <v>160</v>
      </c>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outlineLevel="1">
      <c r="A67" s="223"/>
      <c r="B67" s="224"/>
      <c r="C67" s="260" t="s">
        <v>240</v>
      </c>
      <c r="D67" s="247"/>
      <c r="E67" s="247"/>
      <c r="F67" s="247"/>
      <c r="G67" s="247"/>
      <c r="H67" s="225"/>
      <c r="I67" s="225"/>
      <c r="J67" s="225"/>
      <c r="K67" s="225"/>
      <c r="L67" s="225"/>
      <c r="M67" s="225"/>
      <c r="N67" s="225"/>
      <c r="O67" s="225"/>
      <c r="P67" s="225"/>
      <c r="Q67" s="225"/>
      <c r="R67" s="225"/>
      <c r="S67" s="225"/>
      <c r="T67" s="225"/>
      <c r="U67" s="225"/>
      <c r="V67" s="225"/>
      <c r="W67" s="225"/>
      <c r="X67" s="225"/>
      <c r="Y67" s="216"/>
      <c r="Z67" s="216"/>
      <c r="AA67" s="216"/>
      <c r="AB67" s="216"/>
      <c r="AC67" s="216"/>
      <c r="AD67" s="216"/>
      <c r="AE67" s="216"/>
      <c r="AF67" s="216"/>
      <c r="AG67" s="216" t="s">
        <v>162</v>
      </c>
      <c r="AH67" s="216"/>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row>
    <row r="68" spans="1:60" outlineLevel="1">
      <c r="A68" s="223"/>
      <c r="B68" s="224"/>
      <c r="C68" s="261" t="s">
        <v>241</v>
      </c>
      <c r="D68" s="226"/>
      <c r="E68" s="227">
        <v>3.28</v>
      </c>
      <c r="F68" s="225"/>
      <c r="G68" s="225"/>
      <c r="H68" s="225"/>
      <c r="I68" s="225"/>
      <c r="J68" s="225"/>
      <c r="K68" s="225"/>
      <c r="L68" s="225"/>
      <c r="M68" s="225"/>
      <c r="N68" s="225"/>
      <c r="O68" s="225"/>
      <c r="P68" s="225"/>
      <c r="Q68" s="225"/>
      <c r="R68" s="225"/>
      <c r="S68" s="225"/>
      <c r="T68" s="225"/>
      <c r="U68" s="225"/>
      <c r="V68" s="225"/>
      <c r="W68" s="225"/>
      <c r="X68" s="225"/>
      <c r="Y68" s="216"/>
      <c r="Z68" s="216"/>
      <c r="AA68" s="216"/>
      <c r="AB68" s="216"/>
      <c r="AC68" s="216"/>
      <c r="AD68" s="216"/>
      <c r="AE68" s="216"/>
      <c r="AF68" s="216"/>
      <c r="AG68" s="216" t="s">
        <v>164</v>
      </c>
      <c r="AH68" s="216">
        <v>0</v>
      </c>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outlineLevel="1">
      <c r="A69" s="223"/>
      <c r="B69" s="224"/>
      <c r="C69" s="261" t="s">
        <v>242</v>
      </c>
      <c r="D69" s="226"/>
      <c r="E69" s="227">
        <v>9.92</v>
      </c>
      <c r="F69" s="225"/>
      <c r="G69" s="225"/>
      <c r="H69" s="225"/>
      <c r="I69" s="225"/>
      <c r="J69" s="225"/>
      <c r="K69" s="225"/>
      <c r="L69" s="225"/>
      <c r="M69" s="225"/>
      <c r="N69" s="225"/>
      <c r="O69" s="225"/>
      <c r="P69" s="225"/>
      <c r="Q69" s="225"/>
      <c r="R69" s="225"/>
      <c r="S69" s="225"/>
      <c r="T69" s="225"/>
      <c r="U69" s="225"/>
      <c r="V69" s="225"/>
      <c r="W69" s="225"/>
      <c r="X69" s="225"/>
      <c r="Y69" s="216"/>
      <c r="Z69" s="216"/>
      <c r="AA69" s="216"/>
      <c r="AB69" s="216"/>
      <c r="AC69" s="216"/>
      <c r="AD69" s="216"/>
      <c r="AE69" s="216"/>
      <c r="AF69" s="216"/>
      <c r="AG69" s="216" t="s">
        <v>164</v>
      </c>
      <c r="AH69" s="216">
        <v>0</v>
      </c>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c r="A70" s="233" t="s">
        <v>152</v>
      </c>
      <c r="B70" s="234" t="s">
        <v>117</v>
      </c>
      <c r="C70" s="258" t="s">
        <v>118</v>
      </c>
      <c r="D70" s="235"/>
      <c r="E70" s="236"/>
      <c r="F70" s="237"/>
      <c r="G70" s="237">
        <f>SUMIF(AG71:AG76,"&lt;&gt;NOR",G71:G76)</f>
        <v>0</v>
      </c>
      <c r="H70" s="237"/>
      <c r="I70" s="237">
        <f>SUM(I71:I76)</f>
        <v>0</v>
      </c>
      <c r="J70" s="237"/>
      <c r="K70" s="237">
        <f>SUM(K71:K76)</f>
        <v>0</v>
      </c>
      <c r="L70" s="237"/>
      <c r="M70" s="237">
        <f>SUM(M71:M76)</f>
        <v>0</v>
      </c>
      <c r="N70" s="237"/>
      <c r="O70" s="237">
        <f>SUM(O71:O76)</f>
        <v>7.0000000000000007E-2</v>
      </c>
      <c r="P70" s="237"/>
      <c r="Q70" s="237">
        <f>SUM(Q71:Q76)</f>
        <v>0</v>
      </c>
      <c r="R70" s="237"/>
      <c r="S70" s="237"/>
      <c r="T70" s="238"/>
      <c r="U70" s="232"/>
      <c r="V70" s="232">
        <f>SUM(V71:V76)</f>
        <v>5.94</v>
      </c>
      <c r="W70" s="232"/>
      <c r="X70" s="232"/>
      <c r="AG70" t="s">
        <v>153</v>
      </c>
    </row>
    <row r="71" spans="1:60" ht="20.399999999999999" outlineLevel="1">
      <c r="A71" s="239">
        <v>19</v>
      </c>
      <c r="B71" s="240" t="s">
        <v>243</v>
      </c>
      <c r="C71" s="259" t="s">
        <v>244</v>
      </c>
      <c r="D71" s="241" t="s">
        <v>245</v>
      </c>
      <c r="E71" s="242">
        <v>165</v>
      </c>
      <c r="F71" s="243"/>
      <c r="G71" s="244">
        <f>ROUND(E71*F71,2)</f>
        <v>0</v>
      </c>
      <c r="H71" s="243"/>
      <c r="I71" s="244">
        <f>ROUND(E71*H71,2)</f>
        <v>0</v>
      </c>
      <c r="J71" s="243"/>
      <c r="K71" s="244">
        <f>ROUND(E71*J71,2)</f>
        <v>0</v>
      </c>
      <c r="L71" s="244">
        <v>21</v>
      </c>
      <c r="M71" s="244">
        <f>G71*(1+L71/100)</f>
        <v>0</v>
      </c>
      <c r="N71" s="244">
        <v>0</v>
      </c>
      <c r="O71" s="244">
        <f>ROUND(E71*N71,2)</f>
        <v>0</v>
      </c>
      <c r="P71" s="244">
        <v>0</v>
      </c>
      <c r="Q71" s="244">
        <f>ROUND(E71*P71,2)</f>
        <v>0</v>
      </c>
      <c r="R71" s="244" t="s">
        <v>239</v>
      </c>
      <c r="S71" s="244" t="s">
        <v>158</v>
      </c>
      <c r="T71" s="245" t="s">
        <v>158</v>
      </c>
      <c r="U71" s="225">
        <v>3.5999999999999997E-2</v>
      </c>
      <c r="V71" s="225">
        <f>ROUND(E71*U71,2)</f>
        <v>5.94</v>
      </c>
      <c r="W71" s="225"/>
      <c r="X71" s="225" t="s">
        <v>159</v>
      </c>
      <c r="Y71" s="216"/>
      <c r="Z71" s="216"/>
      <c r="AA71" s="216"/>
      <c r="AB71" s="216"/>
      <c r="AC71" s="216"/>
      <c r="AD71" s="216"/>
      <c r="AE71" s="216"/>
      <c r="AF71" s="216"/>
      <c r="AG71" s="216" t="s">
        <v>160</v>
      </c>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outlineLevel="1">
      <c r="A72" s="223"/>
      <c r="B72" s="224"/>
      <c r="C72" s="260" t="s">
        <v>240</v>
      </c>
      <c r="D72" s="247"/>
      <c r="E72" s="247"/>
      <c r="F72" s="247"/>
      <c r="G72" s="247"/>
      <c r="H72" s="225"/>
      <c r="I72" s="225"/>
      <c r="J72" s="225"/>
      <c r="K72" s="225"/>
      <c r="L72" s="225"/>
      <c r="M72" s="225"/>
      <c r="N72" s="225"/>
      <c r="O72" s="225"/>
      <c r="P72" s="225"/>
      <c r="Q72" s="225"/>
      <c r="R72" s="225"/>
      <c r="S72" s="225"/>
      <c r="T72" s="225"/>
      <c r="U72" s="225"/>
      <c r="V72" s="225"/>
      <c r="W72" s="225"/>
      <c r="X72" s="225"/>
      <c r="Y72" s="216"/>
      <c r="Z72" s="216"/>
      <c r="AA72" s="216"/>
      <c r="AB72" s="216"/>
      <c r="AC72" s="216"/>
      <c r="AD72" s="216"/>
      <c r="AE72" s="216"/>
      <c r="AF72" s="216"/>
      <c r="AG72" s="216" t="s">
        <v>162</v>
      </c>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outlineLevel="1">
      <c r="A73" s="223"/>
      <c r="B73" s="224"/>
      <c r="C73" s="261" t="s">
        <v>246</v>
      </c>
      <c r="D73" s="226"/>
      <c r="E73" s="227">
        <v>41</v>
      </c>
      <c r="F73" s="225"/>
      <c r="G73" s="225"/>
      <c r="H73" s="225"/>
      <c r="I73" s="225"/>
      <c r="J73" s="225"/>
      <c r="K73" s="225"/>
      <c r="L73" s="225"/>
      <c r="M73" s="225"/>
      <c r="N73" s="225"/>
      <c r="O73" s="225"/>
      <c r="P73" s="225"/>
      <c r="Q73" s="225"/>
      <c r="R73" s="225"/>
      <c r="S73" s="225"/>
      <c r="T73" s="225"/>
      <c r="U73" s="225"/>
      <c r="V73" s="225"/>
      <c r="W73" s="225"/>
      <c r="X73" s="225"/>
      <c r="Y73" s="216"/>
      <c r="Z73" s="216"/>
      <c r="AA73" s="216"/>
      <c r="AB73" s="216"/>
      <c r="AC73" s="216"/>
      <c r="AD73" s="216"/>
      <c r="AE73" s="216"/>
      <c r="AF73" s="216"/>
      <c r="AG73" s="216" t="s">
        <v>164</v>
      </c>
      <c r="AH73" s="216">
        <v>0</v>
      </c>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row>
    <row r="74" spans="1:60" outlineLevel="1">
      <c r="A74" s="223"/>
      <c r="B74" s="224"/>
      <c r="C74" s="261" t="s">
        <v>247</v>
      </c>
      <c r="D74" s="226"/>
      <c r="E74" s="227">
        <v>124</v>
      </c>
      <c r="F74" s="225"/>
      <c r="G74" s="225"/>
      <c r="H74" s="225"/>
      <c r="I74" s="225"/>
      <c r="J74" s="225"/>
      <c r="K74" s="225"/>
      <c r="L74" s="225"/>
      <c r="M74" s="225"/>
      <c r="N74" s="225"/>
      <c r="O74" s="225"/>
      <c r="P74" s="225"/>
      <c r="Q74" s="225"/>
      <c r="R74" s="225"/>
      <c r="S74" s="225"/>
      <c r="T74" s="225"/>
      <c r="U74" s="225"/>
      <c r="V74" s="225"/>
      <c r="W74" s="225"/>
      <c r="X74" s="225"/>
      <c r="Y74" s="216"/>
      <c r="Z74" s="216"/>
      <c r="AA74" s="216"/>
      <c r="AB74" s="216"/>
      <c r="AC74" s="216"/>
      <c r="AD74" s="216"/>
      <c r="AE74" s="216"/>
      <c r="AF74" s="216"/>
      <c r="AG74" s="216" t="s">
        <v>164</v>
      </c>
      <c r="AH74" s="216">
        <v>0</v>
      </c>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ht="20.399999999999999" outlineLevel="1">
      <c r="A75" s="239">
        <v>20</v>
      </c>
      <c r="B75" s="240" t="s">
        <v>248</v>
      </c>
      <c r="C75" s="259" t="s">
        <v>249</v>
      </c>
      <c r="D75" s="241" t="s">
        <v>245</v>
      </c>
      <c r="E75" s="242">
        <v>167.47499999999999</v>
      </c>
      <c r="F75" s="243"/>
      <c r="G75" s="244">
        <f>ROUND(E75*F75,2)</f>
        <v>0</v>
      </c>
      <c r="H75" s="243"/>
      <c r="I75" s="244">
        <f>ROUND(E75*H75,2)</f>
        <v>0</v>
      </c>
      <c r="J75" s="243"/>
      <c r="K75" s="244">
        <f>ROUND(E75*J75,2)</f>
        <v>0</v>
      </c>
      <c r="L75" s="244">
        <v>21</v>
      </c>
      <c r="M75" s="244">
        <f>G75*(1+L75/100)</f>
        <v>0</v>
      </c>
      <c r="N75" s="244">
        <v>4.2999999999999999E-4</v>
      </c>
      <c r="O75" s="244">
        <f>ROUND(E75*N75,2)</f>
        <v>7.0000000000000007E-2</v>
      </c>
      <c r="P75" s="244">
        <v>0</v>
      </c>
      <c r="Q75" s="244">
        <f>ROUND(E75*P75,2)</f>
        <v>0</v>
      </c>
      <c r="R75" s="244" t="s">
        <v>228</v>
      </c>
      <c r="S75" s="244" t="s">
        <v>158</v>
      </c>
      <c r="T75" s="245" t="s">
        <v>158</v>
      </c>
      <c r="U75" s="225">
        <v>0</v>
      </c>
      <c r="V75" s="225">
        <f>ROUND(E75*U75,2)</f>
        <v>0</v>
      </c>
      <c r="W75" s="225"/>
      <c r="X75" s="225" t="s">
        <v>229</v>
      </c>
      <c r="Y75" s="216"/>
      <c r="Z75" s="216"/>
      <c r="AA75" s="216"/>
      <c r="AB75" s="216"/>
      <c r="AC75" s="216"/>
      <c r="AD75" s="216"/>
      <c r="AE75" s="216"/>
      <c r="AF75" s="216"/>
      <c r="AG75" s="216" t="s">
        <v>230</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outlineLevel="1">
      <c r="A76" s="223"/>
      <c r="B76" s="224"/>
      <c r="C76" s="261" t="s">
        <v>250</v>
      </c>
      <c r="D76" s="226"/>
      <c r="E76" s="227">
        <v>167.47499999999999</v>
      </c>
      <c r="F76" s="225"/>
      <c r="G76" s="225"/>
      <c r="H76" s="225"/>
      <c r="I76" s="225"/>
      <c r="J76" s="225"/>
      <c r="K76" s="225"/>
      <c r="L76" s="225"/>
      <c r="M76" s="225"/>
      <c r="N76" s="225"/>
      <c r="O76" s="225"/>
      <c r="P76" s="225"/>
      <c r="Q76" s="225"/>
      <c r="R76" s="225"/>
      <c r="S76" s="225"/>
      <c r="T76" s="225"/>
      <c r="U76" s="225"/>
      <c r="V76" s="225"/>
      <c r="W76" s="225"/>
      <c r="X76" s="225"/>
      <c r="Y76" s="216"/>
      <c r="Z76" s="216"/>
      <c r="AA76" s="216"/>
      <c r="AB76" s="216"/>
      <c r="AC76" s="216"/>
      <c r="AD76" s="216"/>
      <c r="AE76" s="216"/>
      <c r="AF76" s="216"/>
      <c r="AG76" s="216" t="s">
        <v>164</v>
      </c>
      <c r="AH76" s="216">
        <v>0</v>
      </c>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c r="A77" s="233" t="s">
        <v>152</v>
      </c>
      <c r="B77" s="234" t="s">
        <v>119</v>
      </c>
      <c r="C77" s="258" t="s">
        <v>120</v>
      </c>
      <c r="D77" s="235"/>
      <c r="E77" s="236"/>
      <c r="F77" s="237"/>
      <c r="G77" s="237">
        <f>SUMIF(AG78:AG105,"&lt;&gt;NOR",G78:G105)</f>
        <v>0</v>
      </c>
      <c r="H77" s="237"/>
      <c r="I77" s="237">
        <f>SUM(I78:I105)</f>
        <v>0</v>
      </c>
      <c r="J77" s="237"/>
      <c r="K77" s="237">
        <f>SUM(K78:K105)</f>
        <v>0</v>
      </c>
      <c r="L77" s="237"/>
      <c r="M77" s="237">
        <f>SUM(M78:M105)</f>
        <v>0</v>
      </c>
      <c r="N77" s="237"/>
      <c r="O77" s="237">
        <f>SUM(O78:O105)</f>
        <v>0.01</v>
      </c>
      <c r="P77" s="237"/>
      <c r="Q77" s="237">
        <f>SUM(Q78:Q105)</f>
        <v>0</v>
      </c>
      <c r="R77" s="237"/>
      <c r="S77" s="237"/>
      <c r="T77" s="238"/>
      <c r="U77" s="232"/>
      <c r="V77" s="232">
        <f>SUM(V78:V105)</f>
        <v>41.910000000000004</v>
      </c>
      <c r="W77" s="232"/>
      <c r="X77" s="232"/>
      <c r="AG77" t="s">
        <v>153</v>
      </c>
    </row>
    <row r="78" spans="1:60" outlineLevel="1">
      <c r="A78" s="239">
        <v>21</v>
      </c>
      <c r="B78" s="240" t="s">
        <v>251</v>
      </c>
      <c r="C78" s="259" t="s">
        <v>252</v>
      </c>
      <c r="D78" s="241" t="s">
        <v>245</v>
      </c>
      <c r="E78" s="242">
        <v>165</v>
      </c>
      <c r="F78" s="243"/>
      <c r="G78" s="244">
        <f>ROUND(E78*F78,2)</f>
        <v>0</v>
      </c>
      <c r="H78" s="243"/>
      <c r="I78" s="244">
        <f>ROUND(E78*H78,2)</f>
        <v>0</v>
      </c>
      <c r="J78" s="243"/>
      <c r="K78" s="244">
        <f>ROUND(E78*J78,2)</f>
        <v>0</v>
      </c>
      <c r="L78" s="244">
        <v>21</v>
      </c>
      <c r="M78" s="244">
        <f>G78*(1+L78/100)</f>
        <v>0</v>
      </c>
      <c r="N78" s="244">
        <v>0</v>
      </c>
      <c r="O78" s="244">
        <f>ROUND(E78*N78,2)</f>
        <v>0</v>
      </c>
      <c r="P78" s="244">
        <v>0</v>
      </c>
      <c r="Q78" s="244">
        <f>ROUND(E78*P78,2)</f>
        <v>0</v>
      </c>
      <c r="R78" s="244" t="s">
        <v>239</v>
      </c>
      <c r="S78" s="244" t="s">
        <v>158</v>
      </c>
      <c r="T78" s="245" t="s">
        <v>158</v>
      </c>
      <c r="U78" s="225">
        <v>0.04</v>
      </c>
      <c r="V78" s="225">
        <f>ROUND(E78*U78,2)</f>
        <v>6.6</v>
      </c>
      <c r="W78" s="225"/>
      <c r="X78" s="225" t="s">
        <v>159</v>
      </c>
      <c r="Y78" s="216"/>
      <c r="Z78" s="216"/>
      <c r="AA78" s="216"/>
      <c r="AB78" s="216"/>
      <c r="AC78" s="216"/>
      <c r="AD78" s="216"/>
      <c r="AE78" s="216"/>
      <c r="AF78" s="216"/>
      <c r="AG78" s="216" t="s">
        <v>160</v>
      </c>
      <c r="AH78" s="216"/>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outlineLevel="1">
      <c r="A79" s="223"/>
      <c r="B79" s="224"/>
      <c r="C79" s="260" t="s">
        <v>253</v>
      </c>
      <c r="D79" s="247"/>
      <c r="E79" s="247"/>
      <c r="F79" s="247"/>
      <c r="G79" s="247"/>
      <c r="H79" s="225"/>
      <c r="I79" s="225"/>
      <c r="J79" s="225"/>
      <c r="K79" s="225"/>
      <c r="L79" s="225"/>
      <c r="M79" s="225"/>
      <c r="N79" s="225"/>
      <c r="O79" s="225"/>
      <c r="P79" s="225"/>
      <c r="Q79" s="225"/>
      <c r="R79" s="225"/>
      <c r="S79" s="225"/>
      <c r="T79" s="225"/>
      <c r="U79" s="225"/>
      <c r="V79" s="225"/>
      <c r="W79" s="225"/>
      <c r="X79" s="225"/>
      <c r="Y79" s="216"/>
      <c r="Z79" s="216"/>
      <c r="AA79" s="216"/>
      <c r="AB79" s="216"/>
      <c r="AC79" s="216"/>
      <c r="AD79" s="216"/>
      <c r="AE79" s="216"/>
      <c r="AF79" s="216"/>
      <c r="AG79" s="216" t="s">
        <v>162</v>
      </c>
      <c r="AH79" s="216"/>
      <c r="AI79" s="216"/>
      <c r="AJ79" s="216"/>
      <c r="AK79" s="216"/>
      <c r="AL79" s="216"/>
      <c r="AM79" s="216"/>
      <c r="AN79" s="216"/>
      <c r="AO79" s="216"/>
      <c r="AP79" s="216"/>
      <c r="AQ79" s="216"/>
      <c r="AR79" s="216"/>
      <c r="AS79" s="216"/>
      <c r="AT79" s="216"/>
      <c r="AU79" s="216"/>
      <c r="AV79" s="216"/>
      <c r="AW79" s="216"/>
      <c r="AX79" s="216"/>
      <c r="AY79" s="216"/>
      <c r="AZ79" s="216"/>
      <c r="BA79" s="246" t="str">
        <f>C79</f>
        <v>přísun, montáže, demontáže a odsunu zkoušecího čerpadla, napuštění tlakovou vodou a dodání vody pro tlakovou zkoušku,</v>
      </c>
      <c r="BB79" s="216"/>
      <c r="BC79" s="216"/>
      <c r="BD79" s="216"/>
      <c r="BE79" s="216"/>
      <c r="BF79" s="216"/>
      <c r="BG79" s="216"/>
      <c r="BH79" s="216"/>
    </row>
    <row r="80" spans="1:60" outlineLevel="1">
      <c r="A80" s="239">
        <v>22</v>
      </c>
      <c r="B80" s="240" t="s">
        <v>254</v>
      </c>
      <c r="C80" s="259" t="s">
        <v>255</v>
      </c>
      <c r="D80" s="241" t="s">
        <v>245</v>
      </c>
      <c r="E80" s="242">
        <v>165</v>
      </c>
      <c r="F80" s="243"/>
      <c r="G80" s="244">
        <f>ROUND(E80*F80,2)</f>
        <v>0</v>
      </c>
      <c r="H80" s="243"/>
      <c r="I80" s="244">
        <f>ROUND(E80*H80,2)</f>
        <v>0</v>
      </c>
      <c r="J80" s="243"/>
      <c r="K80" s="244">
        <f>ROUND(E80*J80,2)</f>
        <v>0</v>
      </c>
      <c r="L80" s="244">
        <v>21</v>
      </c>
      <c r="M80" s="244">
        <f>G80*(1+L80/100)</f>
        <v>0</v>
      </c>
      <c r="N80" s="244">
        <v>0</v>
      </c>
      <c r="O80" s="244">
        <f>ROUND(E80*N80,2)</f>
        <v>0</v>
      </c>
      <c r="P80" s="244">
        <v>0</v>
      </c>
      <c r="Q80" s="244">
        <f>ROUND(E80*P80,2)</f>
        <v>0</v>
      </c>
      <c r="R80" s="244" t="s">
        <v>239</v>
      </c>
      <c r="S80" s="244" t="s">
        <v>158</v>
      </c>
      <c r="T80" s="245" t="s">
        <v>158</v>
      </c>
      <c r="U80" s="225">
        <v>0.15</v>
      </c>
      <c r="V80" s="225">
        <f>ROUND(E80*U80,2)</f>
        <v>24.75</v>
      </c>
      <c r="W80" s="225"/>
      <c r="X80" s="225" t="s">
        <v>159</v>
      </c>
      <c r="Y80" s="216"/>
      <c r="Z80" s="216"/>
      <c r="AA80" s="216"/>
      <c r="AB80" s="216"/>
      <c r="AC80" s="216"/>
      <c r="AD80" s="216"/>
      <c r="AE80" s="216"/>
      <c r="AF80" s="216"/>
      <c r="AG80" s="216" t="s">
        <v>160</v>
      </c>
      <c r="AH80" s="216"/>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row>
    <row r="81" spans="1:60" outlineLevel="1">
      <c r="A81" s="223"/>
      <c r="B81" s="224"/>
      <c r="C81" s="260" t="s">
        <v>256</v>
      </c>
      <c r="D81" s="247"/>
      <c r="E81" s="247"/>
      <c r="F81" s="247"/>
      <c r="G81" s="247"/>
      <c r="H81" s="225"/>
      <c r="I81" s="225"/>
      <c r="J81" s="225"/>
      <c r="K81" s="225"/>
      <c r="L81" s="225"/>
      <c r="M81" s="225"/>
      <c r="N81" s="225"/>
      <c r="O81" s="225"/>
      <c r="P81" s="225"/>
      <c r="Q81" s="225"/>
      <c r="R81" s="225"/>
      <c r="S81" s="225"/>
      <c r="T81" s="225"/>
      <c r="U81" s="225"/>
      <c r="V81" s="225"/>
      <c r="W81" s="225"/>
      <c r="X81" s="225"/>
      <c r="Y81" s="216"/>
      <c r="Z81" s="216"/>
      <c r="AA81" s="216"/>
      <c r="AB81" s="216"/>
      <c r="AC81" s="216"/>
      <c r="AD81" s="216"/>
      <c r="AE81" s="216"/>
      <c r="AF81" s="216"/>
      <c r="AG81" s="216" t="s">
        <v>162</v>
      </c>
      <c r="AH81" s="216"/>
      <c r="AI81" s="216"/>
      <c r="AJ81" s="216"/>
      <c r="AK81" s="216"/>
      <c r="AL81" s="216"/>
      <c r="AM81" s="216"/>
      <c r="AN81" s="216"/>
      <c r="AO81" s="216"/>
      <c r="AP81" s="216"/>
      <c r="AQ81" s="216"/>
      <c r="AR81" s="216"/>
      <c r="AS81" s="216"/>
      <c r="AT81" s="216"/>
      <c r="AU81" s="216"/>
      <c r="AV81" s="216"/>
      <c r="AW81" s="216"/>
      <c r="AX81" s="216"/>
      <c r="AY81" s="216"/>
      <c r="AZ81" s="216"/>
      <c r="BA81" s="246" t="str">
        <f>C81</f>
        <v>napuštění a vypuštění vody, dodání vody a desinfekčního prostředku, náklady na bakteriologický rozbor vody,</v>
      </c>
      <c r="BB81" s="216"/>
      <c r="BC81" s="216"/>
      <c r="BD81" s="216"/>
      <c r="BE81" s="216"/>
      <c r="BF81" s="216"/>
      <c r="BG81" s="216"/>
      <c r="BH81" s="216"/>
    </row>
    <row r="82" spans="1:60" outlineLevel="1">
      <c r="A82" s="249">
        <v>23</v>
      </c>
      <c r="B82" s="250" t="s">
        <v>257</v>
      </c>
      <c r="C82" s="266" t="s">
        <v>258</v>
      </c>
      <c r="D82" s="251" t="s">
        <v>245</v>
      </c>
      <c r="E82" s="252">
        <v>165</v>
      </c>
      <c r="F82" s="253"/>
      <c r="G82" s="254">
        <f>ROUND(E82*F82,2)</f>
        <v>0</v>
      </c>
      <c r="H82" s="253"/>
      <c r="I82" s="254">
        <f>ROUND(E82*H82,2)</f>
        <v>0</v>
      </c>
      <c r="J82" s="253"/>
      <c r="K82" s="254">
        <f>ROUND(E82*J82,2)</f>
        <v>0</v>
      </c>
      <c r="L82" s="254">
        <v>21</v>
      </c>
      <c r="M82" s="254">
        <f>G82*(1+L82/100)</f>
        <v>0</v>
      </c>
      <c r="N82" s="254">
        <v>0</v>
      </c>
      <c r="O82" s="254">
        <f>ROUND(E82*N82,2)</f>
        <v>0</v>
      </c>
      <c r="P82" s="254">
        <v>0</v>
      </c>
      <c r="Q82" s="254">
        <f>ROUND(E82*P82,2)</f>
        <v>0</v>
      </c>
      <c r="R82" s="254" t="s">
        <v>239</v>
      </c>
      <c r="S82" s="254" t="s">
        <v>158</v>
      </c>
      <c r="T82" s="255" t="s">
        <v>158</v>
      </c>
      <c r="U82" s="225">
        <v>0.03</v>
      </c>
      <c r="V82" s="225">
        <f>ROUND(E82*U82,2)</f>
        <v>4.95</v>
      </c>
      <c r="W82" s="225"/>
      <c r="X82" s="225" t="s">
        <v>159</v>
      </c>
      <c r="Y82" s="216"/>
      <c r="Z82" s="216"/>
      <c r="AA82" s="216"/>
      <c r="AB82" s="216"/>
      <c r="AC82" s="216"/>
      <c r="AD82" s="216"/>
      <c r="AE82" s="216"/>
      <c r="AF82" s="216"/>
      <c r="AG82" s="216" t="s">
        <v>160</v>
      </c>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49">
        <v>24</v>
      </c>
      <c r="B83" s="250" t="s">
        <v>259</v>
      </c>
      <c r="C83" s="266" t="s">
        <v>260</v>
      </c>
      <c r="D83" s="251" t="s">
        <v>245</v>
      </c>
      <c r="E83" s="252">
        <v>165</v>
      </c>
      <c r="F83" s="253"/>
      <c r="G83" s="254">
        <f>ROUND(E83*F83,2)</f>
        <v>0</v>
      </c>
      <c r="H83" s="253"/>
      <c r="I83" s="254">
        <f>ROUND(E83*H83,2)</f>
        <v>0</v>
      </c>
      <c r="J83" s="253"/>
      <c r="K83" s="254">
        <f>ROUND(E83*J83,2)</f>
        <v>0</v>
      </c>
      <c r="L83" s="254">
        <v>21</v>
      </c>
      <c r="M83" s="254">
        <f>G83*(1+L83/100)</f>
        <v>0</v>
      </c>
      <c r="N83" s="254">
        <v>4.0000000000000003E-5</v>
      </c>
      <c r="O83" s="254">
        <f>ROUND(E83*N83,2)</f>
        <v>0.01</v>
      </c>
      <c r="P83" s="254">
        <v>0</v>
      </c>
      <c r="Q83" s="254">
        <f>ROUND(E83*P83,2)</f>
        <v>0</v>
      </c>
      <c r="R83" s="254" t="s">
        <v>239</v>
      </c>
      <c r="S83" s="254" t="s">
        <v>158</v>
      </c>
      <c r="T83" s="255" t="s">
        <v>158</v>
      </c>
      <c r="U83" s="225">
        <v>3.4000000000000002E-2</v>
      </c>
      <c r="V83" s="225">
        <f>ROUND(E83*U83,2)</f>
        <v>5.61</v>
      </c>
      <c r="W83" s="225"/>
      <c r="X83" s="225" t="s">
        <v>159</v>
      </c>
      <c r="Y83" s="216"/>
      <c r="Z83" s="216"/>
      <c r="AA83" s="216"/>
      <c r="AB83" s="216"/>
      <c r="AC83" s="216"/>
      <c r="AD83" s="216"/>
      <c r="AE83" s="216"/>
      <c r="AF83" s="216"/>
      <c r="AG83" s="216" t="s">
        <v>160</v>
      </c>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outlineLevel="1">
      <c r="A84" s="239">
        <v>25</v>
      </c>
      <c r="B84" s="240" t="s">
        <v>261</v>
      </c>
      <c r="C84" s="259" t="s">
        <v>262</v>
      </c>
      <c r="D84" s="241" t="s">
        <v>263</v>
      </c>
      <c r="E84" s="242">
        <v>1</v>
      </c>
      <c r="F84" s="243"/>
      <c r="G84" s="244">
        <f>ROUND(E84*F84,2)</f>
        <v>0</v>
      </c>
      <c r="H84" s="243"/>
      <c r="I84" s="244">
        <f>ROUND(E84*H84,2)</f>
        <v>0</v>
      </c>
      <c r="J84" s="243"/>
      <c r="K84" s="244">
        <f>ROUND(E84*J84,2)</f>
        <v>0</v>
      </c>
      <c r="L84" s="244">
        <v>21</v>
      </c>
      <c r="M84" s="244">
        <f>G84*(1+L84/100)</f>
        <v>0</v>
      </c>
      <c r="N84" s="244">
        <v>0</v>
      </c>
      <c r="O84" s="244">
        <f>ROUND(E84*N84,2)</f>
        <v>0</v>
      </c>
      <c r="P84" s="244">
        <v>0</v>
      </c>
      <c r="Q84" s="244">
        <f>ROUND(E84*P84,2)</f>
        <v>0</v>
      </c>
      <c r="R84" s="244"/>
      <c r="S84" s="244" t="s">
        <v>264</v>
      </c>
      <c r="T84" s="245" t="s">
        <v>265</v>
      </c>
      <c r="U84" s="225">
        <v>0</v>
      </c>
      <c r="V84" s="225">
        <f>ROUND(E84*U84,2)</f>
        <v>0</v>
      </c>
      <c r="W84" s="225"/>
      <c r="X84" s="225" t="s">
        <v>159</v>
      </c>
      <c r="Y84" s="216"/>
      <c r="Z84" s="216"/>
      <c r="AA84" s="216"/>
      <c r="AB84" s="216"/>
      <c r="AC84" s="216"/>
      <c r="AD84" s="216"/>
      <c r="AE84" s="216"/>
      <c r="AF84" s="216"/>
      <c r="AG84" s="216" t="s">
        <v>160</v>
      </c>
      <c r="AH84" s="216"/>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outlineLevel="1">
      <c r="A85" s="223"/>
      <c r="B85" s="224"/>
      <c r="C85" s="267" t="s">
        <v>266</v>
      </c>
      <c r="D85" s="256"/>
      <c r="E85" s="256"/>
      <c r="F85" s="256"/>
      <c r="G85" s="256"/>
      <c r="H85" s="225"/>
      <c r="I85" s="225"/>
      <c r="J85" s="225"/>
      <c r="K85" s="225"/>
      <c r="L85" s="225"/>
      <c r="M85" s="225"/>
      <c r="N85" s="225"/>
      <c r="O85" s="225"/>
      <c r="P85" s="225"/>
      <c r="Q85" s="225"/>
      <c r="R85" s="225"/>
      <c r="S85" s="225"/>
      <c r="T85" s="225"/>
      <c r="U85" s="225"/>
      <c r="V85" s="225"/>
      <c r="W85" s="225"/>
      <c r="X85" s="225"/>
      <c r="Y85" s="216"/>
      <c r="Z85" s="216"/>
      <c r="AA85" s="216"/>
      <c r="AB85" s="216"/>
      <c r="AC85" s="216"/>
      <c r="AD85" s="216"/>
      <c r="AE85" s="216"/>
      <c r="AF85" s="216"/>
      <c r="AG85" s="216" t="s">
        <v>196</v>
      </c>
      <c r="AH85" s="216"/>
      <c r="AI85" s="216"/>
      <c r="AJ85" s="216"/>
      <c r="AK85" s="216"/>
      <c r="AL85" s="216"/>
      <c r="AM85" s="216"/>
      <c r="AN85" s="216"/>
      <c r="AO85" s="216"/>
      <c r="AP85" s="216"/>
      <c r="AQ85" s="216"/>
      <c r="AR85" s="216"/>
      <c r="AS85" s="216"/>
      <c r="AT85" s="216"/>
      <c r="AU85" s="216"/>
      <c r="AV85" s="216"/>
      <c r="AW85" s="216"/>
      <c r="AX85" s="216"/>
      <c r="AY85" s="216"/>
      <c r="AZ85" s="216"/>
      <c r="BA85" s="216"/>
      <c r="BB85" s="216"/>
      <c r="BC85" s="216"/>
      <c r="BD85" s="216"/>
      <c r="BE85" s="216"/>
      <c r="BF85" s="216"/>
      <c r="BG85" s="216"/>
      <c r="BH85" s="216"/>
    </row>
    <row r="86" spans="1:60" outlineLevel="1">
      <c r="A86" s="223"/>
      <c r="B86" s="224"/>
      <c r="C86" s="265" t="s">
        <v>267</v>
      </c>
      <c r="D86" s="248"/>
      <c r="E86" s="248"/>
      <c r="F86" s="248"/>
      <c r="G86" s="248"/>
      <c r="H86" s="225"/>
      <c r="I86" s="225"/>
      <c r="J86" s="225"/>
      <c r="K86" s="225"/>
      <c r="L86" s="225"/>
      <c r="M86" s="225"/>
      <c r="N86" s="225"/>
      <c r="O86" s="225"/>
      <c r="P86" s="225"/>
      <c r="Q86" s="225"/>
      <c r="R86" s="225"/>
      <c r="S86" s="225"/>
      <c r="T86" s="225"/>
      <c r="U86" s="225"/>
      <c r="V86" s="225"/>
      <c r="W86" s="225"/>
      <c r="X86" s="225"/>
      <c r="Y86" s="216"/>
      <c r="Z86" s="216"/>
      <c r="AA86" s="216"/>
      <c r="AB86" s="216"/>
      <c r="AC86" s="216"/>
      <c r="AD86" s="216"/>
      <c r="AE86" s="216"/>
      <c r="AF86" s="216"/>
      <c r="AG86" s="216" t="s">
        <v>196</v>
      </c>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row>
    <row r="87" spans="1:60" outlineLevel="1">
      <c r="A87" s="223"/>
      <c r="B87" s="224"/>
      <c r="C87" s="265" t="s">
        <v>268</v>
      </c>
      <c r="D87" s="248"/>
      <c r="E87" s="248"/>
      <c r="F87" s="248"/>
      <c r="G87" s="248"/>
      <c r="H87" s="225"/>
      <c r="I87" s="225"/>
      <c r="J87" s="225"/>
      <c r="K87" s="225"/>
      <c r="L87" s="225"/>
      <c r="M87" s="225"/>
      <c r="N87" s="225"/>
      <c r="O87" s="225"/>
      <c r="P87" s="225"/>
      <c r="Q87" s="225"/>
      <c r="R87" s="225"/>
      <c r="S87" s="225"/>
      <c r="T87" s="225"/>
      <c r="U87" s="225"/>
      <c r="V87" s="225"/>
      <c r="W87" s="225"/>
      <c r="X87" s="225"/>
      <c r="Y87" s="216"/>
      <c r="Z87" s="216"/>
      <c r="AA87" s="216"/>
      <c r="AB87" s="216"/>
      <c r="AC87" s="216"/>
      <c r="AD87" s="216"/>
      <c r="AE87" s="216"/>
      <c r="AF87" s="216"/>
      <c r="AG87" s="216" t="s">
        <v>196</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23"/>
      <c r="B88" s="224"/>
      <c r="C88" s="265" t="s">
        <v>269</v>
      </c>
      <c r="D88" s="248"/>
      <c r="E88" s="248"/>
      <c r="F88" s="248"/>
      <c r="G88" s="248"/>
      <c r="H88" s="225"/>
      <c r="I88" s="225"/>
      <c r="J88" s="225"/>
      <c r="K88" s="225"/>
      <c r="L88" s="225"/>
      <c r="M88" s="225"/>
      <c r="N88" s="225"/>
      <c r="O88" s="225"/>
      <c r="P88" s="225"/>
      <c r="Q88" s="225"/>
      <c r="R88" s="225"/>
      <c r="S88" s="225"/>
      <c r="T88" s="225"/>
      <c r="U88" s="225"/>
      <c r="V88" s="225"/>
      <c r="W88" s="225"/>
      <c r="X88" s="225"/>
      <c r="Y88" s="216"/>
      <c r="Z88" s="216"/>
      <c r="AA88" s="216"/>
      <c r="AB88" s="216"/>
      <c r="AC88" s="216"/>
      <c r="AD88" s="216"/>
      <c r="AE88" s="216"/>
      <c r="AF88" s="216"/>
      <c r="AG88" s="216" t="s">
        <v>196</v>
      </c>
      <c r="AH88" s="216"/>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outlineLevel="1">
      <c r="A89" s="223"/>
      <c r="B89" s="224"/>
      <c r="C89" s="265" t="s">
        <v>270</v>
      </c>
      <c r="D89" s="248"/>
      <c r="E89" s="248"/>
      <c r="F89" s="248"/>
      <c r="G89" s="248"/>
      <c r="H89" s="225"/>
      <c r="I89" s="225"/>
      <c r="J89" s="225"/>
      <c r="K89" s="225"/>
      <c r="L89" s="225"/>
      <c r="M89" s="225"/>
      <c r="N89" s="225"/>
      <c r="O89" s="225"/>
      <c r="P89" s="225"/>
      <c r="Q89" s="225"/>
      <c r="R89" s="225"/>
      <c r="S89" s="225"/>
      <c r="T89" s="225"/>
      <c r="U89" s="225"/>
      <c r="V89" s="225"/>
      <c r="W89" s="225"/>
      <c r="X89" s="225"/>
      <c r="Y89" s="216"/>
      <c r="Z89" s="216"/>
      <c r="AA89" s="216"/>
      <c r="AB89" s="216"/>
      <c r="AC89" s="216"/>
      <c r="AD89" s="216"/>
      <c r="AE89" s="216"/>
      <c r="AF89" s="216"/>
      <c r="AG89" s="216" t="s">
        <v>196</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23"/>
      <c r="B90" s="224"/>
      <c r="C90" s="265" t="s">
        <v>271</v>
      </c>
      <c r="D90" s="248"/>
      <c r="E90" s="248"/>
      <c r="F90" s="248"/>
      <c r="G90" s="248"/>
      <c r="H90" s="225"/>
      <c r="I90" s="225"/>
      <c r="J90" s="225"/>
      <c r="K90" s="225"/>
      <c r="L90" s="225"/>
      <c r="M90" s="225"/>
      <c r="N90" s="225"/>
      <c r="O90" s="225"/>
      <c r="P90" s="225"/>
      <c r="Q90" s="225"/>
      <c r="R90" s="225"/>
      <c r="S90" s="225"/>
      <c r="T90" s="225"/>
      <c r="U90" s="225"/>
      <c r="V90" s="225"/>
      <c r="W90" s="225"/>
      <c r="X90" s="225"/>
      <c r="Y90" s="216"/>
      <c r="Z90" s="216"/>
      <c r="AA90" s="216"/>
      <c r="AB90" s="216"/>
      <c r="AC90" s="216"/>
      <c r="AD90" s="216"/>
      <c r="AE90" s="216"/>
      <c r="AF90" s="216"/>
      <c r="AG90" s="216" t="s">
        <v>196</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23"/>
      <c r="B91" s="224"/>
      <c r="C91" s="265" t="s">
        <v>272</v>
      </c>
      <c r="D91" s="248"/>
      <c r="E91" s="248"/>
      <c r="F91" s="248"/>
      <c r="G91" s="248"/>
      <c r="H91" s="225"/>
      <c r="I91" s="225"/>
      <c r="J91" s="225"/>
      <c r="K91" s="225"/>
      <c r="L91" s="225"/>
      <c r="M91" s="225"/>
      <c r="N91" s="225"/>
      <c r="O91" s="225"/>
      <c r="P91" s="225"/>
      <c r="Q91" s="225"/>
      <c r="R91" s="225"/>
      <c r="S91" s="225"/>
      <c r="T91" s="225"/>
      <c r="U91" s="225"/>
      <c r="V91" s="225"/>
      <c r="W91" s="225"/>
      <c r="X91" s="225"/>
      <c r="Y91" s="216"/>
      <c r="Z91" s="216"/>
      <c r="AA91" s="216"/>
      <c r="AB91" s="216"/>
      <c r="AC91" s="216"/>
      <c r="AD91" s="216"/>
      <c r="AE91" s="216"/>
      <c r="AF91" s="216"/>
      <c r="AG91" s="216" t="s">
        <v>196</v>
      </c>
      <c r="AH91" s="216"/>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row>
    <row r="92" spans="1:60" ht="21" outlineLevel="1">
      <c r="A92" s="223"/>
      <c r="B92" s="224"/>
      <c r="C92" s="265" t="s">
        <v>273</v>
      </c>
      <c r="D92" s="248"/>
      <c r="E92" s="248"/>
      <c r="F92" s="248"/>
      <c r="G92" s="248"/>
      <c r="H92" s="225"/>
      <c r="I92" s="225"/>
      <c r="J92" s="225"/>
      <c r="K92" s="225"/>
      <c r="L92" s="225"/>
      <c r="M92" s="225"/>
      <c r="N92" s="225"/>
      <c r="O92" s="225"/>
      <c r="P92" s="225"/>
      <c r="Q92" s="225"/>
      <c r="R92" s="225"/>
      <c r="S92" s="225"/>
      <c r="T92" s="225"/>
      <c r="U92" s="225"/>
      <c r="V92" s="225"/>
      <c r="W92" s="225"/>
      <c r="X92" s="225"/>
      <c r="Y92" s="216"/>
      <c r="Z92" s="216"/>
      <c r="AA92" s="216"/>
      <c r="AB92" s="216"/>
      <c r="AC92" s="216"/>
      <c r="AD92" s="216"/>
      <c r="AE92" s="216"/>
      <c r="AF92" s="216"/>
      <c r="AG92" s="216" t="s">
        <v>196</v>
      </c>
      <c r="AH92" s="216"/>
      <c r="AI92" s="216"/>
      <c r="AJ92" s="216"/>
      <c r="AK92" s="216"/>
      <c r="AL92" s="216"/>
      <c r="AM92" s="216"/>
      <c r="AN92" s="216"/>
      <c r="AO92" s="216"/>
      <c r="AP92" s="216"/>
      <c r="AQ92" s="216"/>
      <c r="AR92" s="216"/>
      <c r="AS92" s="216"/>
      <c r="AT92" s="216"/>
      <c r="AU92" s="216"/>
      <c r="AV92" s="216"/>
      <c r="AW92" s="216"/>
      <c r="AX92" s="216"/>
      <c r="AY92" s="216"/>
      <c r="AZ92" s="216"/>
      <c r="BA92" s="246" t="str">
        <f>C92</f>
        <v>:	 1 ks ponorná sonda vodivostní dvojitá, délka kabelu 65 +5 m, nebo 3 ks ponorná elektroda 15 mm do vrtu vč. přívodních vodičů délky 70 m (společná, blokační, deblokační), bez spínací skříňky (dodávka části elektro).</v>
      </c>
      <c r="BB92" s="216"/>
      <c r="BC92" s="216"/>
      <c r="BD92" s="216"/>
      <c r="BE92" s="216"/>
      <c r="BF92" s="216"/>
      <c r="BG92" s="216"/>
      <c r="BH92" s="216"/>
    </row>
    <row r="93" spans="1:60" outlineLevel="1">
      <c r="A93" s="223"/>
      <c r="B93" s="224"/>
      <c r="C93" s="265" t="s">
        <v>274</v>
      </c>
      <c r="D93" s="248"/>
      <c r="E93" s="248"/>
      <c r="F93" s="248"/>
      <c r="G93" s="248"/>
      <c r="H93" s="225"/>
      <c r="I93" s="225"/>
      <c r="J93" s="225"/>
      <c r="K93" s="225"/>
      <c r="L93" s="225"/>
      <c r="M93" s="225"/>
      <c r="N93" s="225"/>
      <c r="O93" s="225"/>
      <c r="P93" s="225"/>
      <c r="Q93" s="225"/>
      <c r="R93" s="225"/>
      <c r="S93" s="225"/>
      <c r="T93" s="225"/>
      <c r="U93" s="225"/>
      <c r="V93" s="225"/>
      <c r="W93" s="225"/>
      <c r="X93" s="225"/>
      <c r="Y93" s="216"/>
      <c r="Z93" s="216"/>
      <c r="AA93" s="216"/>
      <c r="AB93" s="216"/>
      <c r="AC93" s="216"/>
      <c r="AD93" s="216"/>
      <c r="AE93" s="216"/>
      <c r="AF93" s="216"/>
      <c r="AG93" s="216" t="s">
        <v>196</v>
      </c>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ht="41.4" outlineLevel="1">
      <c r="A94" s="223"/>
      <c r="B94" s="224"/>
      <c r="C94" s="265" t="s">
        <v>275</v>
      </c>
      <c r="D94" s="248"/>
      <c r="E94" s="248"/>
      <c r="F94" s="248"/>
      <c r="G94" s="248"/>
      <c r="H94" s="225"/>
      <c r="I94" s="225"/>
      <c r="J94" s="225"/>
      <c r="K94" s="225"/>
      <c r="L94" s="225"/>
      <c r="M94" s="225"/>
      <c r="N94" s="225"/>
      <c r="O94" s="225"/>
      <c r="P94" s="225"/>
      <c r="Q94" s="225"/>
      <c r="R94" s="225"/>
      <c r="S94" s="225"/>
      <c r="T94" s="225"/>
      <c r="U94" s="225"/>
      <c r="V94" s="225"/>
      <c r="W94" s="225"/>
      <c r="X94" s="225"/>
      <c r="Y94" s="216"/>
      <c r="Z94" s="216"/>
      <c r="AA94" s="216"/>
      <c r="AB94" s="216"/>
      <c r="AC94" s="216"/>
      <c r="AD94" s="216"/>
      <c r="AE94" s="216"/>
      <c r="AF94" s="216"/>
      <c r="AG94" s="216" t="s">
        <v>196</v>
      </c>
      <c r="AH94" s="216"/>
      <c r="AI94" s="216"/>
      <c r="AJ94" s="216"/>
      <c r="AK94" s="216"/>
      <c r="AL94" s="216"/>
      <c r="AM94" s="216"/>
      <c r="AN94" s="216"/>
      <c r="AO94" s="216"/>
      <c r="AP94" s="216"/>
      <c r="AQ94" s="216"/>
      <c r="AR94" s="216"/>
      <c r="AS94" s="216"/>
      <c r="AT94" s="216"/>
      <c r="AU94" s="216"/>
      <c r="AV94" s="216"/>
      <c r="AW94" s="216"/>
      <c r="AX94" s="216"/>
      <c r="AY94" s="216"/>
      <c r="AZ94" s="216"/>
      <c r="BA94" s="246" t="str">
        <f>C94</f>
        <v>Zahrnuje výtlačné potrubí ze závitových pozinkovaných trubek 11“ v délce 66 m (od hrdla čerpadla po zhlaví) vč. odpovídajícího počtu spojovacích nátrubků stoupacího potrubí, mosazné kohouty (1 ks kulový kohout 11“, 1 ks kulový kohout 1“ s vypouštěním (pro připojení manometru) a 1 ks kulový kohout 1“ výtokový (pro vzorky), manometr O100 mm, rozsah 0-16 bar, 1 ks svěrná závitová přechodka d32xG11“pro napojení na PE výtlak a další pozinkované fitinky ve zhlaví</v>
      </c>
      <c r="BB94" s="216"/>
      <c r="BC94" s="216"/>
      <c r="BD94" s="216"/>
      <c r="BE94" s="216"/>
      <c r="BF94" s="216"/>
      <c r="BG94" s="216"/>
      <c r="BH94" s="216"/>
    </row>
    <row r="95" spans="1:60" outlineLevel="1">
      <c r="A95" s="239">
        <v>26</v>
      </c>
      <c r="B95" s="240" t="s">
        <v>276</v>
      </c>
      <c r="C95" s="259" t="s">
        <v>277</v>
      </c>
      <c r="D95" s="241" t="s">
        <v>263</v>
      </c>
      <c r="E95" s="242">
        <v>1</v>
      </c>
      <c r="F95" s="243"/>
      <c r="G95" s="244">
        <f>ROUND(E95*F95,2)</f>
        <v>0</v>
      </c>
      <c r="H95" s="243"/>
      <c r="I95" s="244">
        <f>ROUND(E95*H95,2)</f>
        <v>0</v>
      </c>
      <c r="J95" s="243"/>
      <c r="K95" s="244">
        <f>ROUND(E95*J95,2)</f>
        <v>0</v>
      </c>
      <c r="L95" s="244">
        <v>21</v>
      </c>
      <c r="M95" s="244">
        <f>G95*(1+L95/100)</f>
        <v>0</v>
      </c>
      <c r="N95" s="244">
        <v>0</v>
      </c>
      <c r="O95" s="244">
        <f>ROUND(E95*N95,2)</f>
        <v>0</v>
      </c>
      <c r="P95" s="244">
        <v>0</v>
      </c>
      <c r="Q95" s="244">
        <f>ROUND(E95*P95,2)</f>
        <v>0</v>
      </c>
      <c r="R95" s="244"/>
      <c r="S95" s="244" t="s">
        <v>264</v>
      </c>
      <c r="T95" s="245" t="s">
        <v>265</v>
      </c>
      <c r="U95" s="225">
        <v>0</v>
      </c>
      <c r="V95" s="225">
        <f>ROUND(E95*U95,2)</f>
        <v>0</v>
      </c>
      <c r="W95" s="225"/>
      <c r="X95" s="225" t="s">
        <v>159</v>
      </c>
      <c r="Y95" s="216"/>
      <c r="Z95" s="216"/>
      <c r="AA95" s="216"/>
      <c r="AB95" s="216"/>
      <c r="AC95" s="216"/>
      <c r="AD95" s="216"/>
      <c r="AE95" s="216"/>
      <c r="AF95" s="216"/>
      <c r="AG95" s="216" t="s">
        <v>160</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7" t="s">
        <v>278</v>
      </c>
      <c r="D96" s="256"/>
      <c r="E96" s="256"/>
      <c r="F96" s="256"/>
      <c r="G96" s="256"/>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196</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23"/>
      <c r="B97" s="224"/>
      <c r="C97" s="265" t="s">
        <v>267</v>
      </c>
      <c r="D97" s="248"/>
      <c r="E97" s="248"/>
      <c r="F97" s="248"/>
      <c r="G97" s="248"/>
      <c r="H97" s="225"/>
      <c r="I97" s="225"/>
      <c r="J97" s="225"/>
      <c r="K97" s="225"/>
      <c r="L97" s="225"/>
      <c r="M97" s="225"/>
      <c r="N97" s="225"/>
      <c r="O97" s="225"/>
      <c r="P97" s="225"/>
      <c r="Q97" s="225"/>
      <c r="R97" s="225"/>
      <c r="S97" s="225"/>
      <c r="T97" s="225"/>
      <c r="U97" s="225"/>
      <c r="V97" s="225"/>
      <c r="W97" s="225"/>
      <c r="X97" s="225"/>
      <c r="Y97" s="216"/>
      <c r="Z97" s="216"/>
      <c r="AA97" s="216"/>
      <c r="AB97" s="216"/>
      <c r="AC97" s="216"/>
      <c r="AD97" s="216"/>
      <c r="AE97" s="216"/>
      <c r="AF97" s="216"/>
      <c r="AG97" s="216" t="s">
        <v>196</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23"/>
      <c r="B98" s="224"/>
      <c r="C98" s="265" t="s">
        <v>268</v>
      </c>
      <c r="D98" s="248"/>
      <c r="E98" s="248"/>
      <c r="F98" s="248"/>
      <c r="G98" s="248"/>
      <c r="H98" s="225"/>
      <c r="I98" s="225"/>
      <c r="J98" s="225"/>
      <c r="K98" s="225"/>
      <c r="L98" s="225"/>
      <c r="M98" s="225"/>
      <c r="N98" s="225"/>
      <c r="O98" s="225"/>
      <c r="P98" s="225"/>
      <c r="Q98" s="225"/>
      <c r="R98" s="225"/>
      <c r="S98" s="225"/>
      <c r="T98" s="225"/>
      <c r="U98" s="225"/>
      <c r="V98" s="225"/>
      <c r="W98" s="225"/>
      <c r="X98" s="225"/>
      <c r="Y98" s="216"/>
      <c r="Z98" s="216"/>
      <c r="AA98" s="216"/>
      <c r="AB98" s="216"/>
      <c r="AC98" s="216"/>
      <c r="AD98" s="216"/>
      <c r="AE98" s="216"/>
      <c r="AF98" s="216"/>
      <c r="AG98" s="216" t="s">
        <v>196</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23"/>
      <c r="B99" s="224"/>
      <c r="C99" s="265" t="s">
        <v>279</v>
      </c>
      <c r="D99" s="248"/>
      <c r="E99" s="248"/>
      <c r="F99" s="248"/>
      <c r="G99" s="248"/>
      <c r="H99" s="225"/>
      <c r="I99" s="225"/>
      <c r="J99" s="225"/>
      <c r="K99" s="225"/>
      <c r="L99" s="225"/>
      <c r="M99" s="225"/>
      <c r="N99" s="225"/>
      <c r="O99" s="225"/>
      <c r="P99" s="225"/>
      <c r="Q99" s="225"/>
      <c r="R99" s="225"/>
      <c r="S99" s="225"/>
      <c r="T99" s="225"/>
      <c r="U99" s="225"/>
      <c r="V99" s="225"/>
      <c r="W99" s="225"/>
      <c r="X99" s="225"/>
      <c r="Y99" s="216"/>
      <c r="Z99" s="216"/>
      <c r="AA99" s="216"/>
      <c r="AB99" s="216"/>
      <c r="AC99" s="216"/>
      <c r="AD99" s="216"/>
      <c r="AE99" s="216"/>
      <c r="AF99" s="216"/>
      <c r="AG99" s="216" t="s">
        <v>196</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outlineLevel="1">
      <c r="A100" s="223"/>
      <c r="B100" s="224"/>
      <c r="C100" s="265" t="s">
        <v>294</v>
      </c>
      <c r="D100" s="248"/>
      <c r="E100" s="248"/>
      <c r="F100" s="248"/>
      <c r="G100" s="248"/>
      <c r="H100" s="225"/>
      <c r="I100" s="225"/>
      <c r="J100" s="225"/>
      <c r="K100" s="225"/>
      <c r="L100" s="225"/>
      <c r="M100" s="225"/>
      <c r="N100" s="225"/>
      <c r="O100" s="225"/>
      <c r="P100" s="225"/>
      <c r="Q100" s="225"/>
      <c r="R100" s="225"/>
      <c r="S100" s="225"/>
      <c r="T100" s="225"/>
      <c r="U100" s="225"/>
      <c r="V100" s="225"/>
      <c r="W100" s="225"/>
      <c r="X100" s="225"/>
      <c r="Y100" s="216"/>
      <c r="Z100" s="216"/>
      <c r="AA100" s="216"/>
      <c r="AB100" s="216"/>
      <c r="AC100" s="216"/>
      <c r="AD100" s="216"/>
      <c r="AE100" s="216"/>
      <c r="AF100" s="216"/>
      <c r="AG100" s="216" t="s">
        <v>196</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outlineLevel="1">
      <c r="A101" s="223"/>
      <c r="B101" s="224"/>
      <c r="C101" s="265" t="s">
        <v>280</v>
      </c>
      <c r="D101" s="248"/>
      <c r="E101" s="248"/>
      <c r="F101" s="248"/>
      <c r="G101" s="248"/>
      <c r="H101" s="225"/>
      <c r="I101" s="225"/>
      <c r="J101" s="225"/>
      <c r="K101" s="225"/>
      <c r="L101" s="225"/>
      <c r="M101" s="225"/>
      <c r="N101" s="225"/>
      <c r="O101" s="225"/>
      <c r="P101" s="225"/>
      <c r="Q101" s="225"/>
      <c r="R101" s="225"/>
      <c r="S101" s="225"/>
      <c r="T101" s="225"/>
      <c r="U101" s="225"/>
      <c r="V101" s="225"/>
      <c r="W101" s="225"/>
      <c r="X101" s="225"/>
      <c r="Y101" s="216"/>
      <c r="Z101" s="216"/>
      <c r="AA101" s="216"/>
      <c r="AB101" s="216"/>
      <c r="AC101" s="216"/>
      <c r="AD101" s="216"/>
      <c r="AE101" s="216"/>
      <c r="AF101" s="216"/>
      <c r="AG101" s="216" t="s">
        <v>196</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outlineLevel="1">
      <c r="A102" s="223"/>
      <c r="B102" s="224"/>
      <c r="C102" s="265" t="s">
        <v>272</v>
      </c>
      <c r="D102" s="248"/>
      <c r="E102" s="248"/>
      <c r="F102" s="248"/>
      <c r="G102" s="248"/>
      <c r="H102" s="225"/>
      <c r="I102" s="225"/>
      <c r="J102" s="225"/>
      <c r="K102" s="225"/>
      <c r="L102" s="225"/>
      <c r="M102" s="225"/>
      <c r="N102" s="225"/>
      <c r="O102" s="225"/>
      <c r="P102" s="225"/>
      <c r="Q102" s="225"/>
      <c r="R102" s="225"/>
      <c r="S102" s="225"/>
      <c r="T102" s="225"/>
      <c r="U102" s="225"/>
      <c r="V102" s="225"/>
      <c r="W102" s="225"/>
      <c r="X102" s="225"/>
      <c r="Y102" s="216"/>
      <c r="Z102" s="216"/>
      <c r="AA102" s="216"/>
      <c r="AB102" s="216"/>
      <c r="AC102" s="216"/>
      <c r="AD102" s="216"/>
      <c r="AE102" s="216"/>
      <c r="AF102" s="216"/>
      <c r="AG102" s="216" t="s">
        <v>196</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ht="21" outlineLevel="1">
      <c r="A103" s="223"/>
      <c r="B103" s="224"/>
      <c r="C103" s="265" t="s">
        <v>281</v>
      </c>
      <c r="D103" s="248"/>
      <c r="E103" s="248"/>
      <c r="F103" s="248"/>
      <c r="G103" s="248"/>
      <c r="H103" s="225"/>
      <c r="I103" s="225"/>
      <c r="J103" s="225"/>
      <c r="K103" s="225"/>
      <c r="L103" s="225"/>
      <c r="M103" s="225"/>
      <c r="N103" s="225"/>
      <c r="O103" s="225"/>
      <c r="P103" s="225"/>
      <c r="Q103" s="225"/>
      <c r="R103" s="225"/>
      <c r="S103" s="225"/>
      <c r="T103" s="225"/>
      <c r="U103" s="225"/>
      <c r="V103" s="225"/>
      <c r="W103" s="225"/>
      <c r="X103" s="225"/>
      <c r="Y103" s="216"/>
      <c r="Z103" s="216"/>
      <c r="AA103" s="216"/>
      <c r="AB103" s="216"/>
      <c r="AC103" s="216"/>
      <c r="AD103" s="216"/>
      <c r="AE103" s="216"/>
      <c r="AF103" s="216"/>
      <c r="AG103" s="216" t="s">
        <v>196</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46" t="str">
        <f>C103</f>
        <v>:	 1 ks ponorná sonda vodivostní dvojitá, délka kabelu 45 +5 m, nebo 3 ks ponorná elektroda 15 mm do vrtu vč. přívodních vodičů délky 50 m (společná, blokační, deblokační), bez spínací skříňky (dodávka části elektro).</v>
      </c>
      <c r="BB103" s="216"/>
      <c r="BC103" s="216"/>
      <c r="BD103" s="216"/>
      <c r="BE103" s="216"/>
      <c r="BF103" s="216"/>
      <c r="BG103" s="216"/>
      <c r="BH103" s="216"/>
    </row>
    <row r="104" spans="1:60" outlineLevel="1">
      <c r="A104" s="223"/>
      <c r="B104" s="224"/>
      <c r="C104" s="265" t="s">
        <v>282</v>
      </c>
      <c r="D104" s="248"/>
      <c r="E104" s="248"/>
      <c r="F104" s="248"/>
      <c r="G104" s="248"/>
      <c r="H104" s="225"/>
      <c r="I104" s="225"/>
      <c r="J104" s="225"/>
      <c r="K104" s="225"/>
      <c r="L104" s="225"/>
      <c r="M104" s="225"/>
      <c r="N104" s="225"/>
      <c r="O104" s="225"/>
      <c r="P104" s="225"/>
      <c r="Q104" s="225"/>
      <c r="R104" s="225"/>
      <c r="S104" s="225"/>
      <c r="T104" s="225"/>
      <c r="U104" s="225"/>
      <c r="V104" s="225"/>
      <c r="W104" s="225"/>
      <c r="X104" s="225"/>
      <c r="Y104" s="216"/>
      <c r="Z104" s="216"/>
      <c r="AA104" s="216"/>
      <c r="AB104" s="216"/>
      <c r="AC104" s="216"/>
      <c r="AD104" s="216"/>
      <c r="AE104" s="216"/>
      <c r="AF104" s="216"/>
      <c r="AG104" s="216" t="s">
        <v>196</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ht="41.4" outlineLevel="1">
      <c r="A105" s="223"/>
      <c r="B105" s="224"/>
      <c r="C105" s="265" t="s">
        <v>283</v>
      </c>
      <c r="D105" s="248"/>
      <c r="E105" s="248"/>
      <c r="F105" s="248"/>
      <c r="G105" s="248"/>
      <c r="H105" s="225"/>
      <c r="I105" s="225"/>
      <c r="J105" s="225"/>
      <c r="K105" s="225"/>
      <c r="L105" s="225"/>
      <c r="M105" s="225"/>
      <c r="N105" s="225"/>
      <c r="O105" s="225"/>
      <c r="P105" s="225"/>
      <c r="Q105" s="225"/>
      <c r="R105" s="225"/>
      <c r="S105" s="225"/>
      <c r="T105" s="225"/>
      <c r="U105" s="225"/>
      <c r="V105" s="225"/>
      <c r="W105" s="225"/>
      <c r="X105" s="225"/>
      <c r="Y105" s="216"/>
      <c r="Z105" s="216"/>
      <c r="AA105" s="216"/>
      <c r="AB105" s="216"/>
      <c r="AC105" s="216"/>
      <c r="AD105" s="216"/>
      <c r="AE105" s="216"/>
      <c r="AF105" s="216"/>
      <c r="AG105" s="216" t="s">
        <v>196</v>
      </c>
      <c r="AH105" s="216"/>
      <c r="AI105" s="216"/>
      <c r="AJ105" s="216"/>
      <c r="AK105" s="216"/>
      <c r="AL105" s="216"/>
      <c r="AM105" s="216"/>
      <c r="AN105" s="216"/>
      <c r="AO105" s="216"/>
      <c r="AP105" s="216"/>
      <c r="AQ105" s="216"/>
      <c r="AR105" s="216"/>
      <c r="AS105" s="216"/>
      <c r="AT105" s="216"/>
      <c r="AU105" s="216"/>
      <c r="AV105" s="216"/>
      <c r="AW105" s="216"/>
      <c r="AX105" s="216"/>
      <c r="AY105" s="216"/>
      <c r="AZ105" s="216"/>
      <c r="BA105" s="246" t="str">
        <f>C105</f>
        <v>Zahrnuje výtlačné potrubí ze závitových pozinkovaných trubek 11“ v délce 42 m (od hrdla čerpadla po zhlaví) vč. odpovídajícího počtu spojovacích nátrubků stoupacího potrubí, mosazné kohouty (1 ks kulový kohout 11“, 1 ks kulový kohout 1“ s vypouštěním (pro připojení manometru) a 1 ks kulový kohout 1“ výtokový (pro vzorky), manometr O100 mm, rozsah 0-16 bar, 1 ks svěrná závitová přechodka d32xG11“pro napojení na PE výtlak a další pozinkované fitinky ve zhlaví</v>
      </c>
      <c r="BB105" s="216"/>
      <c r="BC105" s="216"/>
      <c r="BD105" s="216"/>
      <c r="BE105" s="216"/>
      <c r="BF105" s="216"/>
      <c r="BG105" s="216"/>
      <c r="BH105" s="216"/>
    </row>
    <row r="106" spans="1:60">
      <c r="A106" s="233" t="s">
        <v>152</v>
      </c>
      <c r="B106" s="234" t="s">
        <v>121</v>
      </c>
      <c r="C106" s="258" t="s">
        <v>122</v>
      </c>
      <c r="D106" s="235"/>
      <c r="E106" s="236"/>
      <c r="F106" s="237"/>
      <c r="G106" s="237">
        <f>SUMIF(AG107:AG111,"&lt;&gt;NOR",G107:G111)</f>
        <v>0</v>
      </c>
      <c r="H106" s="237"/>
      <c r="I106" s="237">
        <f>SUM(I107:I111)</f>
        <v>0</v>
      </c>
      <c r="J106" s="237"/>
      <c r="K106" s="237">
        <f>SUM(K107:K111)</f>
        <v>0</v>
      </c>
      <c r="L106" s="237"/>
      <c r="M106" s="237">
        <f>SUM(M107:M111)</f>
        <v>0</v>
      </c>
      <c r="N106" s="237"/>
      <c r="O106" s="237">
        <f>SUM(O107:O111)</f>
        <v>0</v>
      </c>
      <c r="P106" s="237"/>
      <c r="Q106" s="237">
        <f>SUM(Q107:Q111)</f>
        <v>0</v>
      </c>
      <c r="R106" s="237"/>
      <c r="S106" s="237"/>
      <c r="T106" s="238"/>
      <c r="U106" s="232"/>
      <c r="V106" s="232">
        <f>SUM(V107:V111)</f>
        <v>24.28</v>
      </c>
      <c r="W106" s="232"/>
      <c r="X106" s="232"/>
      <c r="AG106" t="s">
        <v>153</v>
      </c>
    </row>
    <row r="107" spans="1:60" outlineLevel="1">
      <c r="A107" s="239">
        <v>27</v>
      </c>
      <c r="B107" s="240" t="s">
        <v>284</v>
      </c>
      <c r="C107" s="259" t="s">
        <v>285</v>
      </c>
      <c r="D107" s="241" t="s">
        <v>286</v>
      </c>
      <c r="E107" s="242">
        <v>114.80074</v>
      </c>
      <c r="F107" s="243"/>
      <c r="G107" s="244">
        <f>ROUND(E107*F107,2)</f>
        <v>0</v>
      </c>
      <c r="H107" s="243"/>
      <c r="I107" s="244">
        <f>ROUND(E107*H107,2)</f>
        <v>0</v>
      </c>
      <c r="J107" s="243"/>
      <c r="K107" s="244">
        <f>ROUND(E107*J107,2)</f>
        <v>0</v>
      </c>
      <c r="L107" s="244">
        <v>21</v>
      </c>
      <c r="M107" s="244">
        <f>G107*(1+L107/100)</f>
        <v>0</v>
      </c>
      <c r="N107" s="244">
        <v>0</v>
      </c>
      <c r="O107" s="244">
        <f>ROUND(E107*N107,2)</f>
        <v>0</v>
      </c>
      <c r="P107" s="244">
        <v>0</v>
      </c>
      <c r="Q107" s="244">
        <f>ROUND(E107*P107,2)</f>
        <v>0</v>
      </c>
      <c r="R107" s="244" t="s">
        <v>239</v>
      </c>
      <c r="S107" s="244" t="s">
        <v>158</v>
      </c>
      <c r="T107" s="245" t="s">
        <v>158</v>
      </c>
      <c r="U107" s="225">
        <v>0.21149999999999999</v>
      </c>
      <c r="V107" s="225">
        <f>ROUND(E107*U107,2)</f>
        <v>24.28</v>
      </c>
      <c r="W107" s="225"/>
      <c r="X107" s="225" t="s">
        <v>287</v>
      </c>
      <c r="Y107" s="216"/>
      <c r="Z107" s="216"/>
      <c r="AA107" s="216"/>
      <c r="AB107" s="216"/>
      <c r="AC107" s="216"/>
      <c r="AD107" s="216"/>
      <c r="AE107" s="216"/>
      <c r="AF107" s="216"/>
      <c r="AG107" s="216" t="s">
        <v>288</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23"/>
      <c r="B108" s="224"/>
      <c r="C108" s="260" t="s">
        <v>289</v>
      </c>
      <c r="D108" s="247"/>
      <c r="E108" s="247"/>
      <c r="F108" s="247"/>
      <c r="G108" s="247"/>
      <c r="H108" s="225"/>
      <c r="I108" s="225"/>
      <c r="J108" s="225"/>
      <c r="K108" s="225"/>
      <c r="L108" s="225"/>
      <c r="M108" s="225"/>
      <c r="N108" s="225"/>
      <c r="O108" s="225"/>
      <c r="P108" s="225"/>
      <c r="Q108" s="225"/>
      <c r="R108" s="225"/>
      <c r="S108" s="225"/>
      <c r="T108" s="225"/>
      <c r="U108" s="225"/>
      <c r="V108" s="225"/>
      <c r="W108" s="225"/>
      <c r="X108" s="225"/>
      <c r="Y108" s="216"/>
      <c r="Z108" s="216"/>
      <c r="AA108" s="216"/>
      <c r="AB108" s="216"/>
      <c r="AC108" s="216"/>
      <c r="AD108" s="216"/>
      <c r="AE108" s="216"/>
      <c r="AF108" s="216"/>
      <c r="AG108" s="216" t="s">
        <v>162</v>
      </c>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23"/>
      <c r="B109" s="224"/>
      <c r="C109" s="261" t="s">
        <v>290</v>
      </c>
      <c r="D109" s="226"/>
      <c r="E109" s="227"/>
      <c r="F109" s="225"/>
      <c r="G109" s="225"/>
      <c r="H109" s="225"/>
      <c r="I109" s="225"/>
      <c r="J109" s="225"/>
      <c r="K109" s="225"/>
      <c r="L109" s="225"/>
      <c r="M109" s="225"/>
      <c r="N109" s="225"/>
      <c r="O109" s="225"/>
      <c r="P109" s="225"/>
      <c r="Q109" s="225"/>
      <c r="R109" s="225"/>
      <c r="S109" s="225"/>
      <c r="T109" s="225"/>
      <c r="U109" s="225"/>
      <c r="V109" s="225"/>
      <c r="W109" s="225"/>
      <c r="X109" s="225"/>
      <c r="Y109" s="216"/>
      <c r="Z109" s="216"/>
      <c r="AA109" s="216"/>
      <c r="AB109" s="216"/>
      <c r="AC109" s="216"/>
      <c r="AD109" s="216"/>
      <c r="AE109" s="216"/>
      <c r="AF109" s="216"/>
      <c r="AG109" s="216" t="s">
        <v>164</v>
      </c>
      <c r="AH109" s="216">
        <v>0</v>
      </c>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23"/>
      <c r="B110" s="224"/>
      <c r="C110" s="261" t="s">
        <v>291</v>
      </c>
      <c r="D110" s="226"/>
      <c r="E110" s="227"/>
      <c r="F110" s="225"/>
      <c r="G110" s="225"/>
      <c r="H110" s="225"/>
      <c r="I110" s="225"/>
      <c r="J110" s="225"/>
      <c r="K110" s="225"/>
      <c r="L110" s="225"/>
      <c r="M110" s="225"/>
      <c r="N110" s="225"/>
      <c r="O110" s="225"/>
      <c r="P110" s="225"/>
      <c r="Q110" s="225"/>
      <c r="R110" s="225"/>
      <c r="S110" s="225"/>
      <c r="T110" s="225"/>
      <c r="U110" s="225"/>
      <c r="V110" s="225"/>
      <c r="W110" s="225"/>
      <c r="X110" s="225"/>
      <c r="Y110" s="216"/>
      <c r="Z110" s="216"/>
      <c r="AA110" s="216"/>
      <c r="AB110" s="216"/>
      <c r="AC110" s="216"/>
      <c r="AD110" s="216"/>
      <c r="AE110" s="216"/>
      <c r="AF110" s="216"/>
      <c r="AG110" s="216" t="s">
        <v>164</v>
      </c>
      <c r="AH110" s="216">
        <v>0</v>
      </c>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outlineLevel="1">
      <c r="A111" s="223"/>
      <c r="B111" s="224"/>
      <c r="C111" s="261" t="s">
        <v>292</v>
      </c>
      <c r="D111" s="226"/>
      <c r="E111" s="227">
        <v>114.80074</v>
      </c>
      <c r="F111" s="225"/>
      <c r="G111" s="225"/>
      <c r="H111" s="225"/>
      <c r="I111" s="225"/>
      <c r="J111" s="225"/>
      <c r="K111" s="225"/>
      <c r="L111" s="225"/>
      <c r="M111" s="225"/>
      <c r="N111" s="225"/>
      <c r="O111" s="225"/>
      <c r="P111" s="225"/>
      <c r="Q111" s="225"/>
      <c r="R111" s="225"/>
      <c r="S111" s="225"/>
      <c r="T111" s="225"/>
      <c r="U111" s="225"/>
      <c r="V111" s="225"/>
      <c r="W111" s="225"/>
      <c r="X111" s="225"/>
      <c r="Y111" s="216"/>
      <c r="Z111" s="216"/>
      <c r="AA111" s="216"/>
      <c r="AB111" s="216"/>
      <c r="AC111" s="216"/>
      <c r="AD111" s="216"/>
      <c r="AE111" s="216"/>
      <c r="AF111" s="216"/>
      <c r="AG111" s="216" t="s">
        <v>164</v>
      </c>
      <c r="AH111" s="216">
        <v>0</v>
      </c>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row>
    <row r="112" spans="1:60">
      <c r="A112" s="3"/>
      <c r="B112" s="4"/>
      <c r="C112" s="268"/>
      <c r="D112" s="6"/>
      <c r="E112" s="3"/>
      <c r="F112" s="3"/>
      <c r="G112" s="3"/>
      <c r="H112" s="3"/>
      <c r="I112" s="3"/>
      <c r="J112" s="3"/>
      <c r="K112" s="3"/>
      <c r="L112" s="3"/>
      <c r="M112" s="3"/>
      <c r="N112" s="3"/>
      <c r="O112" s="3"/>
      <c r="P112" s="3"/>
      <c r="Q112" s="3"/>
      <c r="R112" s="3"/>
      <c r="S112" s="3"/>
      <c r="T112" s="3"/>
      <c r="U112" s="3"/>
      <c r="V112" s="3"/>
      <c r="W112" s="3"/>
      <c r="X112" s="3"/>
      <c r="AE112">
        <v>15</v>
      </c>
      <c r="AF112">
        <v>21</v>
      </c>
      <c r="AG112" t="s">
        <v>139</v>
      </c>
    </row>
    <row r="113" spans="1:33">
      <c r="A113" s="219"/>
      <c r="B113" s="220" t="s">
        <v>29</v>
      </c>
      <c r="C113" s="269"/>
      <c r="D113" s="221"/>
      <c r="E113" s="222"/>
      <c r="F113" s="222"/>
      <c r="G113" s="257">
        <f>G8+G65+G70+G77+G106</f>
        <v>0</v>
      </c>
      <c r="H113" s="3"/>
      <c r="I113" s="3"/>
      <c r="J113" s="3"/>
      <c r="K113" s="3"/>
      <c r="L113" s="3"/>
      <c r="M113" s="3"/>
      <c r="N113" s="3"/>
      <c r="O113" s="3"/>
      <c r="P113" s="3"/>
      <c r="Q113" s="3"/>
      <c r="R113" s="3"/>
      <c r="S113" s="3"/>
      <c r="T113" s="3"/>
      <c r="U113" s="3"/>
      <c r="V113" s="3"/>
      <c r="W113" s="3"/>
      <c r="X113" s="3"/>
      <c r="AE113">
        <f>SUMIF(L7:L111,AE112,G7:G111)</f>
        <v>0</v>
      </c>
      <c r="AF113">
        <f>SUMIF(L7:L111,AF112,G7:G111)</f>
        <v>0</v>
      </c>
      <c r="AG113" t="s">
        <v>293</v>
      </c>
    </row>
    <row r="114" spans="1:33">
      <c r="C114" s="270"/>
      <c r="D114" s="10"/>
      <c r="AG114" t="s">
        <v>295</v>
      </c>
    </row>
    <row r="115" spans="1:33">
      <c r="D115" s="10"/>
    </row>
    <row r="116" spans="1:33">
      <c r="D116" s="10"/>
    </row>
    <row r="117" spans="1:33">
      <c r="D117" s="10"/>
    </row>
    <row r="118" spans="1:33">
      <c r="D118" s="10"/>
    </row>
    <row r="119" spans="1:33">
      <c r="D119" s="10"/>
    </row>
    <row r="120" spans="1:33">
      <c r="D120" s="10"/>
    </row>
    <row r="121" spans="1:33">
      <c r="D121" s="10"/>
    </row>
    <row r="122" spans="1:33">
      <c r="D122" s="10"/>
    </row>
    <row r="123" spans="1:33">
      <c r="D123" s="10"/>
    </row>
    <row r="124" spans="1:33">
      <c r="D124" s="10"/>
    </row>
    <row r="125" spans="1:33">
      <c r="D125" s="10"/>
    </row>
    <row r="126" spans="1:33">
      <c r="D126" s="10"/>
    </row>
    <row r="127" spans="1:33">
      <c r="D127" s="10"/>
    </row>
    <row r="128" spans="1:33">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41">
    <mergeCell ref="C102:G102"/>
    <mergeCell ref="C103:G103"/>
    <mergeCell ref="C104:G104"/>
    <mergeCell ref="C105:G105"/>
    <mergeCell ref="C108:G108"/>
    <mergeCell ref="C96:G96"/>
    <mergeCell ref="C97:G97"/>
    <mergeCell ref="C98:G98"/>
    <mergeCell ref="C99:G99"/>
    <mergeCell ref="C100:G100"/>
    <mergeCell ref="C101:G101"/>
    <mergeCell ref="C89:G89"/>
    <mergeCell ref="C90:G90"/>
    <mergeCell ref="C91:G91"/>
    <mergeCell ref="C92:G92"/>
    <mergeCell ref="C93:G93"/>
    <mergeCell ref="C94:G94"/>
    <mergeCell ref="C79:G79"/>
    <mergeCell ref="C81:G81"/>
    <mergeCell ref="C85:G85"/>
    <mergeCell ref="C86:G86"/>
    <mergeCell ref="C87:G87"/>
    <mergeCell ref="C88:G88"/>
    <mergeCell ref="C38:G38"/>
    <mergeCell ref="C47:G47"/>
    <mergeCell ref="C51:G51"/>
    <mergeCell ref="C55:G55"/>
    <mergeCell ref="C67:G67"/>
    <mergeCell ref="C72:G72"/>
    <mergeCell ref="C22:G22"/>
    <mergeCell ref="C24:G24"/>
    <mergeCell ref="C26:G26"/>
    <mergeCell ref="C28:G28"/>
    <mergeCell ref="C31:G31"/>
    <mergeCell ref="C37:G37"/>
    <mergeCell ref="A1:G1"/>
    <mergeCell ref="C2:G2"/>
    <mergeCell ref="C3:G3"/>
    <mergeCell ref="C4:G4"/>
    <mergeCell ref="C10:G10"/>
    <mergeCell ref="C14:G1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studny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studny 01 Pol'!Názvy_tisku</vt:lpstr>
      <vt:lpstr>oadresa</vt:lpstr>
      <vt:lpstr>Stavba!Objednatel</vt:lpstr>
      <vt:lpstr>Stavba!Objekt</vt:lpstr>
      <vt:lpstr>'SO studny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2020-08-05T20:03:47Z</dcterms:modified>
</cp:coreProperties>
</file>